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11795" tabRatio="966" activeTab="4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'主要经济指标'!$A$1:$W$64</definedName>
  </definedNames>
  <calcPr fullCalcOnLoad="1"/>
</workbook>
</file>

<file path=xl/sharedStrings.xml><?xml version="1.0" encoding="utf-8"?>
<sst xmlns="http://schemas.openxmlformats.org/spreadsheetml/2006/main" count="457" uniqueCount="291">
  <si>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</si>
  <si>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</si>
  <si>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</si>
  <si>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</si>
  <si>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</si>
  <si>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</si>
  <si>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</si>
  <si>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</si>
  <si>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</si>
  <si>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</si>
  <si>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</si>
  <si>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</si>
  <si>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</si>
  <si>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t>城镇新增就业</t>
  </si>
  <si>
    <t>万人</t>
  </si>
  <si>
    <t>城镇调查失业率</t>
  </si>
  <si>
    <t>1-2月岳阳市主要经济指标完成情况表</t>
  </si>
  <si>
    <t>主要指标</t>
  </si>
  <si>
    <t>单 位</t>
  </si>
  <si>
    <t>总量</t>
  </si>
  <si>
    <t>增幅（%）</t>
  </si>
  <si>
    <t>地区生产总值（2021年）</t>
  </si>
  <si>
    <t>亿元</t>
  </si>
  <si>
    <t xml:space="preserve">  第一产业（2021年）</t>
  </si>
  <si>
    <t xml:space="preserve">  第二产业（2021年）</t>
  </si>
  <si>
    <t xml:space="preserve">  第三产业（2021年）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</si>
  <si>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</si>
  <si>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</si>
  <si>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</si>
  <si>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</si>
  <si>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</si>
  <si>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</si>
  <si>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</si>
  <si>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</si>
  <si>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</si>
  <si>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</si>
  <si>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</si>
  <si>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</si>
  <si>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</si>
  <si>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</si>
  <si>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</si>
  <si>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</si>
  <si>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</si>
  <si>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</si>
  <si>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</si>
  <si>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</si>
  <si>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</si>
  <si>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</si>
  <si>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</si>
  <si>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</si>
  <si>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元</t>
  </si>
  <si>
    <t>城镇居民人均可支配收入（2021年）</t>
  </si>
  <si>
    <t>农村居民人均可支配收入（2021年）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</si>
  <si>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</si>
  <si>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</si>
  <si>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</si>
  <si>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</si>
  <si>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</si>
  <si>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</si>
  <si>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</si>
  <si>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</si>
  <si>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</si>
  <si>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</si>
  <si>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</si>
  <si>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</si>
  <si>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</si>
  <si>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</si>
  <si>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</si>
  <si>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</si>
  <si>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</si>
  <si>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</si>
  <si>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</si>
  <si>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</si>
  <si>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</si>
  <si>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</si>
  <si>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</si>
  <si>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</si>
  <si>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</si>
  <si>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</si>
  <si>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</si>
  <si>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</si>
  <si>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</si>
  <si>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</si>
  <si>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</si>
  <si>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</si>
  <si>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</si>
  <si>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</si>
  <si>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</si>
  <si>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</si>
  <si>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</si>
  <si>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</si>
  <si>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</si>
  <si>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</si>
  <si>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</si>
  <si>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</si>
  <si>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</si>
  <si>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</si>
  <si>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</si>
  <si>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</si>
  <si>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本 部</t>
  </si>
  <si>
    <t>开发区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</si>
  <si>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</si>
  <si>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</si>
  <si>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</si>
  <si>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</si>
  <si>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</si>
  <si>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</si>
  <si>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</si>
  <si>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</si>
  <si>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</si>
  <si>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城陵矶新港区</t>
  </si>
  <si>
    <t xml:space="preserve"> 全部固定资产投资 </t>
  </si>
  <si>
    <t xml:space="preserve"> 一、按经济类型分 </t>
  </si>
  <si>
    <t xml:space="preserve"> 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</si>
  <si>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</si>
  <si>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</si>
  <si>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</si>
  <si>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</si>
  <si>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</si>
  <si>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</si>
  <si>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</si>
  <si>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</si>
  <si>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</si>
  <si>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</si>
  <si>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</si>
  <si>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</si>
  <si>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</si>
  <si>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</si>
  <si>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</si>
  <si>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</si>
  <si>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</si>
  <si>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</si>
  <si>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</si>
  <si>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</si>
  <si>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</si>
  <si>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</si>
  <si>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</si>
  <si>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</si>
  <si>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</si>
  <si>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</si>
  <si>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</si>
  <si>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</si>
  <si>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</si>
  <si>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</si>
  <si>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</si>
  <si>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</si>
  <si>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</si>
  <si>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</si>
  <si>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</si>
  <si>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</si>
  <si>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</si>
  <si>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</si>
  <si>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</si>
  <si>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</si>
  <si>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</si>
  <si>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</si>
  <si>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</si>
  <si>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</si>
  <si>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</si>
  <si>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</si>
  <si>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</si>
  <si>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</si>
  <si>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</si>
  <si>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</si>
  <si>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</si>
  <si>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</si>
  <si>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</si>
  <si>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2.旅游经济</t>
  </si>
  <si>
    <t>季度数据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</si>
  <si>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</si>
  <si>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</si>
  <si>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</si>
  <si>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</si>
  <si>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</si>
  <si>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注：旅游经济数据由市文化旅游广电局提供。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</si>
  <si>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</si>
  <si>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</si>
  <si>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</si>
  <si>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</si>
  <si>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</si>
  <si>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</si>
  <si>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</si>
  <si>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</si>
  <si>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</si>
  <si>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</si>
  <si>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</si>
  <si>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</si>
  <si>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</si>
  <si>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</si>
  <si>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</si>
  <si>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</si>
  <si>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</si>
  <si>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</si>
  <si>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</si>
  <si>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</si>
  <si>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</si>
  <si>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</si>
  <si>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</si>
  <si>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</si>
  <si>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</si>
  <si>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</si>
  <si>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</si>
  <si>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</si>
  <si>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</si>
  <si>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</si>
  <si>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</si>
  <si>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</si>
  <si>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</si>
  <si>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</si>
  <si>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</si>
  <si>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</si>
  <si>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</si>
  <si>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</si>
  <si>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</si>
  <si>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</si>
  <si>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</si>
  <si>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</si>
  <si>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</si>
  <si>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</si>
  <si>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</si>
  <si>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</si>
  <si>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</si>
  <si>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</si>
  <si>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</si>
  <si>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</si>
  <si>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</si>
  <si>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</si>
  <si>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r>
      <t>1-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</si>
  <si>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</si>
  <si>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</si>
  <si>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</si>
  <si>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</si>
  <si>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</si>
  <si>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</si>
  <si>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</si>
  <si>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</si>
  <si>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</si>
  <si>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</si>
  <si>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</si>
  <si>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</si>
  <si>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</si>
  <si>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</si>
  <si>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</si>
  <si>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</si>
  <si>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</si>
  <si>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</si>
  <si>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</si>
  <si>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</si>
  <si>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</si>
  <si>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</si>
  <si>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</si>
  <si>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</si>
  <si>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</si>
  <si>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</si>
  <si>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</si>
  <si>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</si>
  <si>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</si>
  <si>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</si>
  <si>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</si>
  <si>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</si>
  <si>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</si>
  <si>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</si>
  <si>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</si>
  <si>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</si>
  <si>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</si>
  <si>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岳阳楼区</t>
  </si>
  <si>
    <t>经济技术
开发区</t>
  </si>
  <si>
    <t>南湖新区</t>
  </si>
  <si>
    <t>地区生产总值（2021年）</t>
  </si>
  <si>
    <t>绝对额   （亿元）</t>
  </si>
  <si>
    <r>
      <t>202</t>
    </r>
    <r>
      <rPr>
        <b/>
        <sz val="24"/>
        <rFont val="宋体"/>
        <family val="0"/>
      </rPr>
      <t>2</t>
    </r>
    <r>
      <rPr>
        <b/>
        <sz val="24"/>
        <rFont val="宋体"/>
        <family val="0"/>
      </rPr>
      <t>年1—2月岳阳市各县（市）区主要经济指标</t>
    </r>
  </si>
  <si>
    <t>注：以上数据由市电业局提供。</t>
  </si>
  <si>
    <r>
      <t>5.5%</t>
    </r>
    <r>
      <rPr>
        <sz val="12"/>
        <rFont val="宋体"/>
        <family val="0"/>
      </rPr>
      <t>以内</t>
    </r>
  </si>
  <si>
    <r>
      <t>5.5%</t>
    </r>
    <r>
      <rPr>
        <sz val="12"/>
        <rFont val="宋体"/>
        <family val="0"/>
      </rPr>
      <t>左右</t>
    </r>
  </si>
  <si>
    <r>
      <t>3%</t>
    </r>
    <r>
      <rPr>
        <sz val="11"/>
        <rFont val="宋体"/>
        <family val="0"/>
      </rPr>
      <t>左右</t>
    </r>
  </si>
  <si>
    <t>与经济增长基本同步</t>
  </si>
  <si>
    <t>保稳提质</t>
  </si>
  <si>
    <r>
      <t>6.5%</t>
    </r>
    <r>
      <rPr>
        <sz val="11"/>
        <rFont val="宋体"/>
        <family val="0"/>
      </rPr>
      <t>以上</t>
    </r>
  </si>
  <si>
    <t>70万人</t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</si>
  <si>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1"/>
      </rPr>
      <t xml:space="preserve"> </t>
    </r>
  </si>
  <si>
    <r>
      <t>9%</t>
    </r>
    <r>
      <rPr>
        <sz val="11"/>
        <rFont val="宋体"/>
        <family val="0"/>
      </rPr>
      <t>以上</t>
    </r>
  </si>
  <si>
    <r>
      <t>8.0%</t>
    </r>
    <r>
      <rPr>
        <sz val="11"/>
        <rFont val="宋体"/>
        <family val="0"/>
      </rPr>
      <t>左右</t>
    </r>
  </si>
  <si>
    <r>
      <t>30%</t>
    </r>
    <r>
      <rPr>
        <sz val="11"/>
        <rFont val="宋体"/>
        <family val="0"/>
      </rPr>
      <t>以上</t>
    </r>
  </si>
  <si>
    <t>居民收入</t>
  </si>
  <si>
    <t>稳步增长</t>
  </si>
  <si>
    <r>
      <t>3%</t>
    </r>
    <r>
      <rPr>
        <sz val="11"/>
        <rFont val="宋体"/>
        <family val="0"/>
      </rPr>
      <t>以内</t>
    </r>
  </si>
  <si>
    <t>申报数（家）</t>
  </si>
  <si>
    <t>其中：工业（家）</t>
  </si>
  <si>
    <t>规模以上服务业营业收入（2021年）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</si>
  <si>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年度经济社会发展预期目标</t>
    </r>
  </si>
  <si>
    <t>全体居民人均可支配收入（2021年）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</si>
</sst>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_ "/>
    <numFmt numFmtId="180" formatCode="0_ "/>
    <numFmt numFmtId="181" formatCode="0.00_ "/>
    <numFmt numFmtId="182" formatCode="0.0_);[Red]\(0.0\)"/>
    <numFmt numFmtId="183" formatCode="0.0"/>
    <numFmt numFmtId="184" formatCode="0_);[Red]\(0\)"/>
    <numFmt numFmtId="185" formatCode="0.0%"/>
  </numFmts>
  <fonts count="8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sz val="10"/>
      <name val="Helv"/>
      <family val="2"/>
    </font>
    <font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sz val="12"/>
      <color indexed="8"/>
      <name val="宋体"/>
      <family val="0"/>
    </font>
    <font>
      <sz val="12"/>
      <name val="SansSerif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24"/>
      <name val="宋体"/>
      <family val="0"/>
    </font>
    <font>
      <sz val="16"/>
      <name val="Times New Roman"/>
      <family val="1"/>
    </font>
    <font>
      <sz val="9"/>
      <name val="Times New Roman"/>
      <family val="1"/>
    </font>
    <font>
      <sz val="20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3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5" fillId="32" borderId="9" applyNumberFormat="0" applyFont="0" applyAlignment="0" applyProtection="0"/>
  </cellStyleXfs>
  <cellXfs count="330">
    <xf numFmtId="0" fontId="0" fillId="0" borderId="0" xfId="0" applyFont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1" fontId="79" fillId="0" borderId="10" xfId="0" applyNumberFormat="1" applyFont="1" applyBorder="1" applyAlignment="1">
      <alignment horizontal="center" vertical="center" wrapText="1"/>
    </xf>
    <xf numFmtId="179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80" fontId="10" fillId="0" borderId="10" xfId="64" applyNumberFormat="1" applyFont="1" applyFill="1" applyBorder="1" applyAlignment="1">
      <alignment horizontal="center" vertical="center"/>
      <protection/>
    </xf>
    <xf numFmtId="179" fontId="79" fillId="0" borderId="11" xfId="0" applyNumberFormat="1" applyFont="1" applyFill="1" applyBorder="1" applyAlignment="1">
      <alignment horizontal="center" vertical="center" wrapText="1"/>
    </xf>
    <xf numFmtId="179" fontId="79" fillId="0" borderId="12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80" fontId="10" fillId="0" borderId="12" xfId="64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80" fillId="0" borderId="0" xfId="0" applyFont="1" applyAlignment="1">
      <alignment horizontal="center" vertical="center"/>
    </xf>
    <xf numFmtId="0" fontId="79" fillId="34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80" fontId="79" fillId="0" borderId="10" xfId="0" applyNumberFormat="1" applyFont="1" applyBorder="1" applyAlignment="1">
      <alignment horizontal="center" vertical="center" wrapText="1"/>
    </xf>
    <xf numFmtId="180" fontId="79" fillId="0" borderId="12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wrapText="1"/>
    </xf>
    <xf numFmtId="0" fontId="79" fillId="34" borderId="15" xfId="0" applyFont="1" applyFill="1" applyBorder="1" applyAlignment="1">
      <alignment horizontal="lef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0" fillId="34" borderId="15" xfId="0" applyFont="1" applyFill="1" applyBorder="1" applyAlignment="1">
      <alignment horizontal="lef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0" fontId="79" fillId="34" borderId="21" xfId="0" applyFont="1" applyFill="1" applyBorder="1" applyAlignment="1">
      <alignment horizontal="lef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79" fontId="6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>
      <alignment horizontal="right" vertical="center"/>
    </xf>
    <xf numFmtId="0" fontId="79" fillId="34" borderId="13" xfId="0" applyFont="1" applyFill="1" applyBorder="1" applyAlignment="1">
      <alignment horizontal="center" vertical="center"/>
    </xf>
    <xf numFmtId="182" fontId="79" fillId="34" borderId="12" xfId="0" applyNumberFormat="1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vertical="center"/>
    </xf>
    <xf numFmtId="2" fontId="9" fillId="34" borderId="16" xfId="0" applyNumberFormat="1" applyFont="1" applyFill="1" applyBorder="1" applyAlignment="1">
      <alignment horizontal="right" vertical="center"/>
    </xf>
    <xf numFmtId="2" fontId="9" fillId="34" borderId="18" xfId="0" applyNumberFormat="1" applyFont="1" applyFill="1" applyBorder="1" applyAlignment="1">
      <alignment horizontal="right" vertical="center"/>
    </xf>
    <xf numFmtId="179" fontId="9" fillId="34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Alignment="1">
      <alignment/>
    </xf>
    <xf numFmtId="0" fontId="80" fillId="34" borderId="15" xfId="0" applyFont="1" applyFill="1" applyBorder="1" applyAlignment="1">
      <alignment vertical="center"/>
    </xf>
    <xf numFmtId="2" fontId="14" fillId="34" borderId="19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179" fontId="14" fillId="34" borderId="0" xfId="0" applyNumberFormat="1" applyFont="1" applyFill="1" applyBorder="1" applyAlignment="1">
      <alignment horizontal="right" vertical="center"/>
    </xf>
    <xf numFmtId="0" fontId="80" fillId="0" borderId="15" xfId="0" applyFont="1" applyFill="1" applyBorder="1" applyAlignment="1">
      <alignment vertical="center"/>
    </xf>
    <xf numFmtId="0" fontId="79" fillId="34" borderId="21" xfId="0" applyFont="1" applyFill="1" applyBorder="1" applyAlignment="1">
      <alignment vertical="center"/>
    </xf>
    <xf numFmtId="2" fontId="14" fillId="34" borderId="22" xfId="0" applyNumberFormat="1" applyFont="1" applyFill="1" applyBorder="1" applyAlignment="1">
      <alignment horizontal="right" vertical="center"/>
    </xf>
    <xf numFmtId="2" fontId="14" fillId="34" borderId="23" xfId="0" applyNumberFormat="1" applyFont="1" applyFill="1" applyBorder="1" applyAlignment="1">
      <alignment horizontal="right" vertical="center"/>
    </xf>
    <xf numFmtId="179" fontId="14" fillId="34" borderId="23" xfId="0" applyNumberFormat="1" applyFont="1" applyFill="1" applyBorder="1" applyAlignment="1">
      <alignment horizontal="right" vertical="center"/>
    </xf>
    <xf numFmtId="184" fontId="79" fillId="34" borderId="10" xfId="0" applyNumberFormat="1" applyFont="1" applyFill="1" applyBorder="1" applyAlignment="1">
      <alignment horizontal="center" vertical="center"/>
    </xf>
    <xf numFmtId="184" fontId="79" fillId="34" borderId="13" xfId="0" applyNumberFormat="1" applyFont="1" applyFill="1" applyBorder="1" applyAlignment="1">
      <alignment horizontal="center" vertical="center"/>
    </xf>
    <xf numFmtId="182" fontId="79" fillId="34" borderId="12" xfId="0" applyNumberFormat="1" applyFont="1" applyFill="1" applyBorder="1" applyAlignment="1">
      <alignment horizontal="center" vertical="center"/>
    </xf>
    <xf numFmtId="0" fontId="79" fillId="33" borderId="24" xfId="0" applyFont="1" applyFill="1" applyBorder="1" applyAlignment="1">
      <alignment vertical="center"/>
    </xf>
    <xf numFmtId="2" fontId="9" fillId="34" borderId="19" xfId="0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 horizontal="right" vertical="center"/>
    </xf>
    <xf numFmtId="179" fontId="9" fillId="34" borderId="0" xfId="0" applyNumberFormat="1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vertical="center"/>
    </xf>
    <xf numFmtId="0" fontId="80" fillId="34" borderId="21" xfId="0" applyFont="1" applyFill="1" applyBorder="1" applyAlignment="1">
      <alignment vertical="center"/>
    </xf>
    <xf numFmtId="182" fontId="8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10" xfId="50" applyFont="1" applyFill="1" applyBorder="1" applyAlignment="1" applyProtection="1">
      <alignment horizontal="center" vertical="center"/>
      <protection locked="0"/>
    </xf>
    <xf numFmtId="0" fontId="79" fillId="0" borderId="12" xfId="50" applyFont="1" applyFill="1" applyBorder="1" applyAlignment="1" applyProtection="1">
      <alignment horizontal="center" vertical="center"/>
      <protection locked="0"/>
    </xf>
    <xf numFmtId="0" fontId="80" fillId="33" borderId="26" xfId="0" applyFont="1" applyFill="1" applyBorder="1" applyAlignment="1">
      <alignment horizontal="left" vertical="center" wrapText="1"/>
    </xf>
    <xf numFmtId="2" fontId="14" fillId="33" borderId="27" xfId="0" applyNumberFormat="1" applyFont="1" applyFill="1" applyBorder="1" applyAlignment="1">
      <alignment horizontal="right" vertical="center" wrapText="1"/>
    </xf>
    <xf numFmtId="183" fontId="14" fillId="33" borderId="18" xfId="0" applyNumberFormat="1" applyFont="1" applyFill="1" applyBorder="1" applyAlignment="1">
      <alignment horizontal="right" vertical="center" wrapText="1"/>
    </xf>
    <xf numFmtId="2" fontId="14" fillId="33" borderId="28" xfId="0" applyNumberFormat="1" applyFont="1" applyFill="1" applyBorder="1" applyAlignment="1">
      <alignment horizontal="right" vertical="center" wrapText="1"/>
    </xf>
    <xf numFmtId="183" fontId="14" fillId="33" borderId="0" xfId="0" applyNumberFormat="1" applyFont="1" applyFill="1" applyBorder="1" applyAlignment="1">
      <alignment horizontal="right" vertical="center" wrapText="1"/>
    </xf>
    <xf numFmtId="0" fontId="80" fillId="33" borderId="29" xfId="0" applyFont="1" applyFill="1" applyBorder="1" applyAlignment="1">
      <alignment horizontal="left" vertical="center" wrapText="1"/>
    </xf>
    <xf numFmtId="2" fontId="14" fillId="33" borderId="30" xfId="0" applyNumberFormat="1" applyFont="1" applyFill="1" applyBorder="1" applyAlignment="1">
      <alignment horizontal="right" vertical="center" wrapText="1"/>
    </xf>
    <xf numFmtId="183" fontId="14" fillId="33" borderId="31" xfId="0" applyNumberFormat="1" applyFont="1" applyFill="1" applyBorder="1" applyAlignment="1">
      <alignment horizontal="right" vertical="center" wrapText="1"/>
    </xf>
    <xf numFmtId="0" fontId="4" fillId="0" borderId="0" xfId="50" applyFont="1" applyBorder="1" applyAlignment="1" applyProtection="1">
      <alignment horizontal="center" vertical="center"/>
      <protection locked="0"/>
    </xf>
    <xf numFmtId="0" fontId="82" fillId="0" borderId="0" xfId="50" applyFont="1" applyFill="1" applyBorder="1" applyProtection="1">
      <alignment/>
      <protection locked="0"/>
    </xf>
    <xf numFmtId="0" fontId="79" fillId="0" borderId="13" xfId="50" applyFont="1" applyBorder="1" applyAlignment="1" applyProtection="1">
      <alignment horizontal="center" vertical="center"/>
      <protection locked="0"/>
    </xf>
    <xf numFmtId="180" fontId="79" fillId="33" borderId="24" xfId="50" applyNumberFormat="1" applyFont="1" applyFill="1" applyBorder="1" applyAlignment="1" applyProtection="1">
      <alignment horizontal="left" vertical="center" wrapText="1"/>
      <protection locked="0"/>
    </xf>
    <xf numFmtId="180" fontId="79" fillId="0" borderId="18" xfId="50" applyNumberFormat="1" applyFont="1" applyBorder="1" applyAlignment="1" applyProtection="1">
      <alignment horizontal="center" vertical="center" wrapText="1"/>
      <protection locked="0"/>
    </xf>
    <xf numFmtId="181" fontId="9" fillId="0" borderId="17" xfId="50" applyNumberFormat="1" applyFont="1" applyFill="1" applyBorder="1" applyAlignment="1" applyProtection="1">
      <alignment horizontal="right" vertical="center"/>
      <protection/>
    </xf>
    <xf numFmtId="179" fontId="9" fillId="0" borderId="18" xfId="50" applyNumberFormat="1" applyFont="1" applyFill="1" applyBorder="1" applyAlignment="1" applyProtection="1">
      <alignment horizontal="right" vertical="center"/>
      <protection/>
    </xf>
    <xf numFmtId="180" fontId="80" fillId="0" borderId="15" xfId="50" applyNumberFormat="1" applyFont="1" applyBorder="1" applyAlignment="1" applyProtection="1">
      <alignment vertical="center" wrapText="1"/>
      <protection locked="0"/>
    </xf>
    <xf numFmtId="180" fontId="80" fillId="0" borderId="0" xfId="50" applyNumberFormat="1" applyFont="1" applyBorder="1" applyAlignment="1" applyProtection="1">
      <alignment horizontal="center" vertical="center" wrapText="1"/>
      <protection locked="0"/>
    </xf>
    <xf numFmtId="181" fontId="14" fillId="0" borderId="20" xfId="50" applyNumberFormat="1" applyFont="1" applyFill="1" applyBorder="1" applyAlignment="1" applyProtection="1">
      <alignment horizontal="right" vertical="center"/>
      <protection/>
    </xf>
    <xf numFmtId="179" fontId="14" fillId="0" borderId="0" xfId="50" applyNumberFormat="1" applyFont="1" applyFill="1" applyBorder="1" applyAlignment="1" applyProtection="1">
      <alignment horizontal="right" vertical="center"/>
      <protection/>
    </xf>
    <xf numFmtId="180" fontId="80" fillId="0" borderId="15" xfId="50" applyNumberFormat="1" applyFont="1" applyBorder="1" applyAlignment="1" applyProtection="1">
      <alignment horizontal="center" vertical="center" wrapText="1"/>
      <protection locked="0"/>
    </xf>
    <xf numFmtId="180" fontId="80" fillId="0" borderId="21" xfId="50" applyNumberFormat="1" applyFont="1" applyBorder="1" applyAlignment="1" applyProtection="1">
      <alignment horizontal="center" vertical="center" wrapText="1"/>
      <protection locked="0"/>
    </xf>
    <xf numFmtId="180" fontId="80" fillId="0" borderId="23" xfId="50" applyNumberFormat="1" applyFont="1" applyBorder="1" applyAlignment="1" applyProtection="1">
      <alignment horizontal="center" vertical="center" wrapText="1"/>
      <protection locked="0"/>
    </xf>
    <xf numFmtId="181" fontId="14" fillId="0" borderId="11" xfId="50" applyNumberFormat="1" applyFont="1" applyFill="1" applyBorder="1" applyAlignment="1" applyProtection="1">
      <alignment horizontal="right" vertical="center"/>
      <protection/>
    </xf>
    <xf numFmtId="179" fontId="14" fillId="0" borderId="23" xfId="50" applyNumberFormat="1" applyFont="1" applyFill="1" applyBorder="1" applyAlignment="1" applyProtection="1">
      <alignment horizontal="right" vertical="center"/>
      <protection/>
    </xf>
    <xf numFmtId="180" fontId="79" fillId="0" borderId="15" xfId="50" applyNumberFormat="1" applyFont="1" applyBorder="1" applyAlignment="1" applyProtection="1">
      <alignment horizontal="left" vertical="center" wrapText="1"/>
      <protection locked="0"/>
    </xf>
    <xf numFmtId="180" fontId="80" fillId="0" borderId="15" xfId="50" applyNumberFormat="1" applyFont="1" applyFill="1" applyBorder="1" applyAlignment="1" applyProtection="1">
      <alignment horizontal="left" vertical="center" wrapText="1"/>
      <protection locked="0"/>
    </xf>
    <xf numFmtId="0" fontId="80" fillId="34" borderId="0" xfId="0" applyFont="1" applyFill="1" applyBorder="1" applyAlignment="1">
      <alignment horizontal="center" vertical="center"/>
    </xf>
    <xf numFmtId="0" fontId="80" fillId="34" borderId="21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/>
    </xf>
    <xf numFmtId="0" fontId="14" fillId="0" borderId="0" xfId="0" applyFont="1" applyAlignment="1">
      <alignment/>
    </xf>
    <xf numFmtId="0" fontId="83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0" fontId="80" fillId="0" borderId="15" xfId="0" applyFont="1" applyBorder="1" applyAlignment="1">
      <alignment vertic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21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183" fontId="0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82" fillId="33" borderId="0" xfId="0" applyFont="1" applyFill="1" applyBorder="1" applyAlignment="1">
      <alignment horizontal="right" vertical="center"/>
    </xf>
    <xf numFmtId="0" fontId="79" fillId="34" borderId="14" xfId="0" applyFont="1" applyFill="1" applyBorder="1" applyAlignment="1">
      <alignment horizontal="center" vertical="center"/>
    </xf>
    <xf numFmtId="49" fontId="79" fillId="34" borderId="18" xfId="0" applyNumberFormat="1" applyFont="1" applyFill="1" applyBorder="1" applyAlignment="1">
      <alignment horizontal="left" vertical="center"/>
    </xf>
    <xf numFmtId="0" fontId="85" fillId="35" borderId="16" xfId="62" applyFont="1" applyFill="1" applyBorder="1" applyAlignment="1">
      <alignment horizontal="right" vertical="center"/>
      <protection/>
    </xf>
    <xf numFmtId="49" fontId="80" fillId="34" borderId="0" xfId="0" applyNumberFormat="1" applyFont="1" applyFill="1" applyBorder="1" applyAlignment="1">
      <alignment horizontal="left" vertical="center"/>
    </xf>
    <xf numFmtId="0" fontId="85" fillId="35" borderId="19" xfId="62" applyFont="1" applyFill="1" applyBorder="1" applyAlignment="1">
      <alignment horizontal="right" vertical="center"/>
      <protection/>
    </xf>
    <xf numFmtId="0" fontId="85" fillId="35" borderId="19" xfId="47" applyFont="1" applyFill="1" applyBorder="1" applyAlignment="1">
      <alignment horizontal="right" vertical="center"/>
      <protection/>
    </xf>
    <xf numFmtId="183" fontId="14" fillId="34" borderId="19" xfId="0" applyNumberFormat="1" applyFont="1" applyFill="1" applyBorder="1" applyAlignment="1">
      <alignment horizontal="right" vertical="center"/>
    </xf>
    <xf numFmtId="183" fontId="14" fillId="34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79" fontId="9" fillId="0" borderId="24" xfId="0" applyNumberFormat="1" applyFont="1" applyFill="1" applyBorder="1" applyAlignment="1">
      <alignment horizontal="right" vertical="center" wrapText="1"/>
    </xf>
    <xf numFmtId="180" fontId="9" fillId="0" borderId="18" xfId="0" applyNumberFormat="1" applyFont="1" applyFill="1" applyBorder="1" applyAlignment="1">
      <alignment horizontal="right" vertical="center" wrapText="1"/>
    </xf>
    <xf numFmtId="179" fontId="9" fillId="0" borderId="18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79" fontId="9" fillId="0" borderId="13" xfId="0" applyNumberFormat="1" applyFont="1" applyFill="1" applyBorder="1" applyAlignment="1">
      <alignment horizontal="right" vertical="center" wrapText="1"/>
    </xf>
    <xf numFmtId="180" fontId="9" fillId="0" borderId="14" xfId="0" applyNumberFormat="1" applyFont="1" applyFill="1" applyBorder="1" applyAlignment="1">
      <alignment horizontal="right" vertical="center" wrapText="1"/>
    </xf>
    <xf numFmtId="179" fontId="9" fillId="0" borderId="14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179" fontId="9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9" fontId="9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178" fontId="24" fillId="0" borderId="12" xfId="0" applyNumberFormat="1" applyFont="1" applyBorder="1" applyAlignment="1">
      <alignment horizontal="center" vertical="center"/>
    </xf>
    <xf numFmtId="179" fontId="14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179" fontId="8" fillId="0" borderId="12" xfId="0" applyNumberFormat="1" applyFont="1" applyBorder="1" applyAlignment="1">
      <alignment horizontal="center" vertical="center"/>
    </xf>
    <xf numFmtId="0" fontId="79" fillId="0" borderId="24" xfId="0" applyFont="1" applyBorder="1" applyAlignment="1">
      <alignment horizontal="left" vertical="center"/>
    </xf>
    <xf numFmtId="0" fontId="13" fillId="0" borderId="0" xfId="53" applyFont="1">
      <alignment/>
      <protection/>
    </xf>
    <xf numFmtId="0" fontId="27" fillId="0" borderId="0" xfId="53" applyFont="1" applyBorder="1" applyAlignment="1">
      <alignment horizontal="center" vertical="center"/>
      <protection/>
    </xf>
    <xf numFmtId="179" fontId="27" fillId="0" borderId="0" xfId="53" applyNumberFormat="1" applyFont="1" applyBorder="1" applyAlignment="1">
      <alignment horizontal="center" vertical="center"/>
      <protection/>
    </xf>
    <xf numFmtId="0" fontId="28" fillId="0" borderId="13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183" fontId="28" fillId="0" borderId="10" xfId="53" applyNumberFormat="1" applyFont="1" applyBorder="1" applyAlignment="1">
      <alignment horizontal="center" vertical="center" wrapText="1"/>
      <protection/>
    </xf>
    <xf numFmtId="179" fontId="28" fillId="0" borderId="12" xfId="53" applyNumberFormat="1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left" vertical="center"/>
      <protection/>
    </xf>
    <xf numFmtId="0" fontId="18" fillId="0" borderId="10" xfId="53" applyFont="1" applyBorder="1" applyAlignment="1">
      <alignment horizontal="center" vertical="center"/>
      <protection/>
    </xf>
    <xf numFmtId="2" fontId="29" fillId="0" borderId="10" xfId="53" applyNumberFormat="1" applyFont="1" applyBorder="1" applyAlignment="1">
      <alignment horizontal="center" vertical="center"/>
      <protection/>
    </xf>
    <xf numFmtId="183" fontId="29" fillId="0" borderId="12" xfId="53" applyNumberFormat="1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78" fontId="32" fillId="0" borderId="18" xfId="0" applyNumberFormat="1" applyFont="1" applyBorder="1" applyAlignment="1">
      <alignment horizontal="center" vertical="center"/>
    </xf>
    <xf numFmtId="9" fontId="32" fillId="0" borderId="1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5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85" fontId="18" fillId="0" borderId="0" xfId="0" applyNumberFormat="1" applyFont="1" applyBorder="1" applyAlignment="1">
      <alignment horizontal="center" vertical="center" wrapText="1"/>
    </xf>
    <xf numFmtId="185" fontId="32" fillId="0" borderId="0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7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 wrapText="1"/>
    </xf>
    <xf numFmtId="183" fontId="79" fillId="0" borderId="10" xfId="0" applyNumberFormat="1" applyFont="1" applyBorder="1" applyAlignment="1">
      <alignment horizontal="center" vertical="center" wrapText="1"/>
    </xf>
    <xf numFmtId="183" fontId="80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35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18" fillId="0" borderId="13" xfId="53" applyFont="1" applyBorder="1" applyAlignment="1">
      <alignment vertical="center"/>
      <protection/>
    </xf>
    <xf numFmtId="0" fontId="40" fillId="0" borderId="10" xfId="53" applyFont="1" applyBorder="1" applyAlignment="1">
      <alignment horizontal="center" vertical="center"/>
      <protection/>
    </xf>
    <xf numFmtId="179" fontId="40" fillId="0" borderId="12" xfId="53" applyNumberFormat="1" applyFont="1" applyBorder="1" applyAlignment="1">
      <alignment horizontal="center" vertical="center"/>
      <protection/>
    </xf>
    <xf numFmtId="0" fontId="18" fillId="0" borderId="13" xfId="53" applyFont="1" applyBorder="1" applyAlignment="1">
      <alignment vertical="center" wrapText="1"/>
      <protection/>
    </xf>
    <xf numFmtId="0" fontId="18" fillId="0" borderId="13" xfId="53" applyFont="1" applyFill="1" applyBorder="1" applyAlignment="1">
      <alignment vertical="center" wrapText="1"/>
      <protection/>
    </xf>
    <xf numFmtId="2" fontId="40" fillId="0" borderId="10" xfId="53" applyNumberFormat="1" applyFont="1" applyBorder="1" applyAlignment="1">
      <alignment horizontal="center" vertical="center"/>
      <protection/>
    </xf>
    <xf numFmtId="2" fontId="40" fillId="0" borderId="17" xfId="53" applyNumberFormat="1" applyFont="1" applyBorder="1" applyAlignment="1">
      <alignment horizontal="center" vertical="center"/>
      <protection/>
    </xf>
    <xf numFmtId="179" fontId="40" fillId="0" borderId="16" xfId="53" applyNumberFormat="1" applyFont="1" applyBorder="1" applyAlignment="1">
      <alignment horizontal="center" vertical="center"/>
      <protection/>
    </xf>
    <xf numFmtId="2" fontId="40" fillId="0" borderId="10" xfId="63" applyNumberFormat="1" applyFont="1" applyBorder="1" applyAlignment="1">
      <alignment horizontal="center" vertical="center"/>
      <protection/>
    </xf>
    <xf numFmtId="179" fontId="40" fillId="0" borderId="12" xfId="52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179" fontId="0" fillId="0" borderId="0" xfId="53" applyNumberFormat="1" applyFont="1" applyAlignment="1">
      <alignment horizontal="center"/>
      <protection/>
    </xf>
    <xf numFmtId="181" fontId="40" fillId="0" borderId="10" xfId="64" applyNumberFormat="1" applyFont="1" applyFill="1" applyBorder="1" applyAlignment="1">
      <alignment horizontal="center" vertical="center" shrinkToFit="1"/>
      <protection/>
    </xf>
    <xf numFmtId="2" fontId="40" fillId="0" borderId="10" xfId="64" applyNumberFormat="1" applyFont="1" applyFill="1" applyBorder="1" applyAlignment="1">
      <alignment horizontal="center" vertical="center" shrinkToFit="1"/>
      <protection/>
    </xf>
    <xf numFmtId="178" fontId="40" fillId="0" borderId="13" xfId="64" applyNumberFormat="1" applyFont="1" applyFill="1" applyBorder="1" applyAlignment="1">
      <alignment horizontal="center" vertical="center" shrinkToFit="1"/>
      <protection/>
    </xf>
    <xf numFmtId="184" fontId="40" fillId="0" borderId="10" xfId="64" applyNumberFormat="1" applyFont="1" applyFill="1" applyBorder="1" applyAlignment="1">
      <alignment horizontal="center" vertical="center" shrinkToFit="1"/>
      <protection/>
    </xf>
    <xf numFmtId="179" fontId="40" fillId="0" borderId="12" xfId="64" applyNumberFormat="1" applyFont="1" applyFill="1" applyBorder="1" applyAlignment="1">
      <alignment horizontal="center" vertical="center" shrinkToFit="1"/>
      <protection/>
    </xf>
    <xf numFmtId="0" fontId="18" fillId="0" borderId="13" xfId="53" applyFont="1" applyFill="1" applyBorder="1" applyAlignment="1">
      <alignment vertical="center" wrapText="1"/>
      <protection/>
    </xf>
    <xf numFmtId="49" fontId="80" fillId="34" borderId="15" xfId="0" applyNumberFormat="1" applyFont="1" applyFill="1" applyBorder="1" applyAlignment="1">
      <alignment horizontal="left" vertical="center"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5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42" fillId="33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50" applyFont="1" applyFill="1" applyBorder="1" applyAlignment="1" applyProtection="1">
      <alignment horizontal="center" vertical="center"/>
      <protection locked="0"/>
    </xf>
    <xf numFmtId="0" fontId="2" fillId="33" borderId="0" xfId="50" applyFont="1" applyFill="1" applyBorder="1" applyAlignment="1" applyProtection="1">
      <alignment horizontal="center" vertical="center"/>
      <protection locked="0"/>
    </xf>
    <xf numFmtId="0" fontId="80" fillId="0" borderId="0" xfId="50" applyFont="1" applyBorder="1" applyAlignment="1" applyProtection="1">
      <alignment/>
      <protection locked="0"/>
    </xf>
    <xf numFmtId="0" fontId="16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34" borderId="23" xfId="0" applyFont="1" applyFill="1" applyBorder="1" applyAlignment="1">
      <alignment horizontal="right" vertical="center"/>
    </xf>
    <xf numFmtId="0" fontId="86" fillId="0" borderId="23" xfId="0" applyFont="1" applyBorder="1" applyAlignment="1">
      <alignment horizontal="center" vertical="center"/>
    </xf>
    <xf numFmtId="179" fontId="11" fillId="33" borderId="14" xfId="0" applyNumberFormat="1" applyFont="1" applyFill="1" applyBorder="1" applyAlignment="1">
      <alignment horizontal="center" vertical="center" wrapText="1"/>
    </xf>
    <xf numFmtId="179" fontId="11" fillId="33" borderId="13" xfId="0" applyNumberFormat="1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179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179" fontId="79" fillId="33" borderId="16" xfId="0" applyNumberFormat="1" applyFont="1" applyFill="1" applyBorder="1" applyAlignment="1">
      <alignment horizontal="center" vertical="center" wrapText="1"/>
    </xf>
    <xf numFmtId="179" fontId="79" fillId="33" borderId="18" xfId="0" applyNumberFormat="1" applyFont="1" applyFill="1" applyBorder="1" applyAlignment="1">
      <alignment horizontal="center" vertical="center" wrapText="1"/>
    </xf>
    <xf numFmtId="179" fontId="79" fillId="33" borderId="24" xfId="0" applyNumberFormat="1" applyFont="1" applyFill="1" applyBorder="1" applyAlignment="1">
      <alignment horizontal="center" vertical="center" wrapText="1"/>
    </xf>
    <xf numFmtId="179" fontId="79" fillId="33" borderId="22" xfId="0" applyNumberFormat="1" applyFont="1" applyFill="1" applyBorder="1" applyAlignment="1">
      <alignment horizontal="center" vertical="center" wrapText="1"/>
    </xf>
    <xf numFmtId="179" fontId="79" fillId="33" borderId="23" xfId="0" applyNumberFormat="1" applyFont="1" applyFill="1" applyBorder="1" applyAlignment="1">
      <alignment horizontal="center" vertical="center" wrapText="1"/>
    </xf>
    <xf numFmtId="179" fontId="79" fillId="33" borderId="21" xfId="0" applyNumberFormat="1" applyFont="1" applyFill="1" applyBorder="1" applyAlignment="1">
      <alignment horizontal="center" vertical="center" wrapText="1"/>
    </xf>
    <xf numFmtId="181" fontId="79" fillId="33" borderId="16" xfId="0" applyNumberFormat="1" applyFont="1" applyFill="1" applyBorder="1" applyAlignment="1">
      <alignment horizontal="center" vertical="center" wrapText="1"/>
    </xf>
    <xf numFmtId="181" fontId="79" fillId="33" borderId="18" xfId="0" applyNumberFormat="1" applyFont="1" applyFill="1" applyBorder="1" applyAlignment="1">
      <alignment horizontal="center" vertical="center" wrapText="1"/>
    </xf>
    <xf numFmtId="181" fontId="79" fillId="33" borderId="24" xfId="0" applyNumberFormat="1" applyFont="1" applyFill="1" applyBorder="1" applyAlignment="1">
      <alignment horizontal="center" vertical="center" wrapText="1"/>
    </xf>
    <xf numFmtId="181" fontId="79" fillId="33" borderId="22" xfId="0" applyNumberFormat="1" applyFont="1" applyFill="1" applyBorder="1" applyAlignment="1">
      <alignment horizontal="center" vertical="center" wrapText="1"/>
    </xf>
    <xf numFmtId="181" fontId="79" fillId="33" borderId="23" xfId="0" applyNumberFormat="1" applyFont="1" applyFill="1" applyBorder="1" applyAlignment="1">
      <alignment horizontal="center" vertical="center" wrapText="1"/>
    </xf>
    <xf numFmtId="181" fontId="79" fillId="33" borderId="21" xfId="0" applyNumberFormat="1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</cellXfs>
  <cellStyles count="74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2" xfId="48"/>
    <cellStyle name="常规 16" xfId="49"/>
    <cellStyle name="常规 2" xfId="50"/>
    <cellStyle name="常规 2 2" xfId="51"/>
    <cellStyle name="常规 2 2_Book2" xfId="52"/>
    <cellStyle name="常规 3" xfId="53"/>
    <cellStyle name="常规 3 2 3 2" xfId="54"/>
    <cellStyle name="常规 3 3 2 2" xfId="55"/>
    <cellStyle name="常规 3 3 2 2 2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常规_分市州10月用电量计算模板" xfId="63"/>
    <cellStyle name="常规_复件 月报-2005-01 2 2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330;&#20027;&#20307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11</v>
          </cell>
        </row>
        <row r="6">
          <cell r="G6">
            <v>5.3</v>
          </cell>
        </row>
        <row r="7">
          <cell r="G7">
            <v>14.3</v>
          </cell>
        </row>
        <row r="9">
          <cell r="G9">
            <v>11.2</v>
          </cell>
        </row>
        <row r="10">
          <cell r="G10">
            <v>9.8</v>
          </cell>
        </row>
        <row r="11">
          <cell r="G11">
            <v>6.03056027164686</v>
          </cell>
        </row>
        <row r="12">
          <cell r="G12">
            <v>11.6</v>
          </cell>
        </row>
        <row r="13">
          <cell r="G13">
            <v>10.3</v>
          </cell>
        </row>
        <row r="14">
          <cell r="G14">
            <v>9.6</v>
          </cell>
        </row>
        <row r="15">
          <cell r="G15">
            <v>1.3</v>
          </cell>
        </row>
        <row r="16">
          <cell r="G16">
            <v>15.1</v>
          </cell>
        </row>
        <row r="17">
          <cell r="G17">
            <v>5.1</v>
          </cell>
        </row>
        <row r="18">
          <cell r="G18">
            <v>16.4</v>
          </cell>
        </row>
        <row r="19">
          <cell r="G19">
            <v>21.8</v>
          </cell>
        </row>
        <row r="22">
          <cell r="G22">
            <v>11</v>
          </cell>
        </row>
        <row r="23">
          <cell r="G23">
            <v>-11.5987585022783</v>
          </cell>
        </row>
        <row r="24">
          <cell r="G24">
            <v>11.6343692513894</v>
          </cell>
        </row>
        <row r="25">
          <cell r="G25">
            <v>11.5816904651959</v>
          </cell>
        </row>
        <row r="26">
          <cell r="G26">
            <v>-9.35147451399997</v>
          </cell>
        </row>
        <row r="27">
          <cell r="G27">
            <v>10.5672363261361</v>
          </cell>
        </row>
        <row r="28">
          <cell r="G28">
            <v>5.87906936972076</v>
          </cell>
        </row>
        <row r="29">
          <cell r="G29">
            <v>14.8643529651929</v>
          </cell>
        </row>
        <row r="30">
          <cell r="G30">
            <v>9.85810028023342</v>
          </cell>
        </row>
        <row r="31">
          <cell r="G31">
            <v>17.4070463280859</v>
          </cell>
        </row>
        <row r="32">
          <cell r="G32">
            <v>9.67163316741151</v>
          </cell>
        </row>
        <row r="33">
          <cell r="G33">
            <v>20.8391482233214</v>
          </cell>
        </row>
        <row r="34">
          <cell r="G34">
            <v>49.5237151793208</v>
          </cell>
        </row>
        <row r="38">
          <cell r="G38">
            <v>11.7021534834238</v>
          </cell>
        </row>
        <row r="39">
          <cell r="G39">
            <v>12.2875480597804</v>
          </cell>
        </row>
        <row r="40">
          <cell r="G40">
            <v>20.9884693304062</v>
          </cell>
        </row>
        <row r="41">
          <cell r="G41">
            <v>6</v>
          </cell>
        </row>
        <row r="42">
          <cell r="G42">
            <v>6.8785096490666</v>
          </cell>
        </row>
        <row r="43">
          <cell r="G43">
            <v>33.5164102659359</v>
          </cell>
        </row>
        <row r="44">
          <cell r="G44">
            <v>2.8</v>
          </cell>
        </row>
        <row r="45">
          <cell r="G45">
            <v>2.2</v>
          </cell>
        </row>
        <row r="46">
          <cell r="G46">
            <v>12.2513409145726</v>
          </cell>
        </row>
        <row r="47">
          <cell r="G47">
            <v>1.4</v>
          </cell>
        </row>
        <row r="48">
          <cell r="G48">
            <v>110.753940062414</v>
          </cell>
        </row>
        <row r="52">
          <cell r="G52">
            <v>10.7</v>
          </cell>
        </row>
        <row r="53">
          <cell r="G53">
            <v>16.5</v>
          </cell>
        </row>
        <row r="54">
          <cell r="G54">
            <v>9.20967741935486</v>
          </cell>
        </row>
        <row r="55">
          <cell r="G55">
            <v>9.5</v>
          </cell>
        </row>
        <row r="56">
          <cell r="G56">
            <v>4.78098471986419</v>
          </cell>
        </row>
        <row r="57">
          <cell r="G57">
            <v>2.2</v>
          </cell>
        </row>
        <row r="58">
          <cell r="G58">
            <v>4</v>
          </cell>
        </row>
        <row r="59">
          <cell r="G59">
            <v>9.2</v>
          </cell>
        </row>
        <row r="61">
          <cell r="G61">
            <v>-1.3</v>
          </cell>
        </row>
        <row r="62">
          <cell r="G62">
            <v>23.7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100029_1"/>
      <sheetName val="T095657_1"/>
      <sheetName val="T094947_1"/>
      <sheetName val="T033948_1"/>
      <sheetName val="T095620_1"/>
      <sheetName val="T124215_1"/>
      <sheetName val="T124215_2"/>
      <sheetName val="T124250_1"/>
    </sheetNames>
    <sheetDataSet>
      <sheetData sheetId="0">
        <row r="6">
          <cell r="E6">
            <v>19.3</v>
          </cell>
        </row>
        <row r="7">
          <cell r="E7">
            <v>18.7</v>
          </cell>
        </row>
        <row r="8">
          <cell r="E8">
            <v>24.3</v>
          </cell>
        </row>
        <row r="9">
          <cell r="E9">
            <v>29.1</v>
          </cell>
        </row>
        <row r="10">
          <cell r="E10">
            <v>7</v>
          </cell>
        </row>
        <row r="11">
          <cell r="E11">
            <v>-0.1</v>
          </cell>
        </row>
        <row r="12">
          <cell r="E12">
            <v>7.2</v>
          </cell>
        </row>
        <row r="13">
          <cell r="E13">
            <v>24.9</v>
          </cell>
        </row>
        <row r="14">
          <cell r="E14">
            <v>16.4</v>
          </cell>
        </row>
        <row r="15">
          <cell r="E15">
            <v>13.8</v>
          </cell>
        </row>
        <row r="16">
          <cell r="E16">
            <v>34.9</v>
          </cell>
        </row>
        <row r="17">
          <cell r="E17">
            <v>-29.5</v>
          </cell>
        </row>
        <row r="18">
          <cell r="E18">
            <v>65.7</v>
          </cell>
        </row>
        <row r="20">
          <cell r="E20">
            <v>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306162.3618</v>
          </cell>
          <cell r="D7">
            <v>10.89</v>
          </cell>
          <cell r="E7">
            <v>138936.2713</v>
          </cell>
          <cell r="G7">
            <v>8.12</v>
          </cell>
        </row>
        <row r="8">
          <cell r="B8">
            <v>16507.7996</v>
          </cell>
          <cell r="D8">
            <v>-24.7491674181547</v>
          </cell>
          <cell r="E8">
            <v>16507.7996</v>
          </cell>
          <cell r="G8">
            <v>-24.7491674181547</v>
          </cell>
        </row>
        <row r="9">
          <cell r="B9">
            <v>67113.5879</v>
          </cell>
          <cell r="D9">
            <v>-38.0741240475053</v>
          </cell>
          <cell r="E9">
            <v>37540.5943</v>
          </cell>
          <cell r="G9">
            <v>-37.2359202397673</v>
          </cell>
        </row>
        <row r="10">
          <cell r="B10">
            <v>11243.2984</v>
          </cell>
          <cell r="D10">
            <v>0.828998091447308</v>
          </cell>
          <cell r="E10">
            <v>7076.987</v>
          </cell>
          <cell r="G10">
            <v>0.914841705789356</v>
          </cell>
        </row>
        <row r="11">
          <cell r="B11">
            <v>6554.476</v>
          </cell>
          <cell r="D11">
            <v>21.3895707373483</v>
          </cell>
          <cell r="E11">
            <v>1728.7028</v>
          </cell>
          <cell r="G11">
            <v>64.4574117639896</v>
          </cell>
        </row>
        <row r="12">
          <cell r="B12">
            <v>20323.1569</v>
          </cell>
          <cell r="D12">
            <v>17.0129168814953</v>
          </cell>
          <cell r="E12">
            <v>7763.8907</v>
          </cell>
          <cell r="G12">
            <v>33.2167933079067</v>
          </cell>
        </row>
        <row r="13">
          <cell r="B13">
            <v>17365.47</v>
          </cell>
          <cell r="D13">
            <v>20.660826836076</v>
          </cell>
          <cell r="E13">
            <v>4827.8614</v>
          </cell>
          <cell r="G13">
            <v>50.112142710873</v>
          </cell>
        </row>
        <row r="14">
          <cell r="B14">
            <v>23927.9359</v>
          </cell>
          <cell r="D14">
            <v>21.7161323750926</v>
          </cell>
          <cell r="E14">
            <v>6817.601</v>
          </cell>
          <cell r="G14">
            <v>72.9242811618128</v>
          </cell>
        </row>
        <row r="15">
          <cell r="B15">
            <v>35339.8785</v>
          </cell>
          <cell r="D15">
            <v>12.5483945429064</v>
          </cell>
          <cell r="E15">
            <v>11594.623</v>
          </cell>
          <cell r="G15">
            <v>26.316102428771</v>
          </cell>
        </row>
        <row r="16">
          <cell r="B16">
            <v>27342.79</v>
          </cell>
          <cell r="D16">
            <v>23.327392933338</v>
          </cell>
          <cell r="E16">
            <v>10713.0963</v>
          </cell>
          <cell r="G16">
            <v>62.9448999921547</v>
          </cell>
        </row>
        <row r="17">
          <cell r="B17">
            <v>17200.621</v>
          </cell>
          <cell r="D17">
            <v>13.9358747004986</v>
          </cell>
          <cell r="E17">
            <v>7407.8043</v>
          </cell>
          <cell r="G17">
            <v>28.9368202985057</v>
          </cell>
        </row>
        <row r="18">
          <cell r="B18">
            <v>3402.6169</v>
          </cell>
          <cell r="D18">
            <v>14.0148658214275</v>
          </cell>
          <cell r="E18">
            <v>1177.5559</v>
          </cell>
          <cell r="G18">
            <v>42.8930321384241</v>
          </cell>
        </row>
        <row r="19">
          <cell r="B19">
            <v>33026.2823</v>
          </cell>
          <cell r="D19" t="str">
            <v>-</v>
          </cell>
          <cell r="E19">
            <v>10510.4997</v>
          </cell>
          <cell r="G1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2年2月"/>
    </sheetNames>
    <sheetDataSet>
      <sheetData sheetId="0">
        <row r="5">
          <cell r="C5">
            <v>246222</v>
          </cell>
          <cell r="E5">
            <v>-6.5</v>
          </cell>
        </row>
        <row r="6">
          <cell r="C6">
            <v>204534</v>
          </cell>
          <cell r="E6">
            <v>-0.8</v>
          </cell>
        </row>
        <row r="7">
          <cell r="C7">
            <v>38640</v>
          </cell>
          <cell r="E7">
            <v>49.4</v>
          </cell>
        </row>
        <row r="8">
          <cell r="C8">
            <v>370481</v>
          </cell>
          <cell r="E8">
            <v>-22.1</v>
          </cell>
        </row>
        <row r="9">
          <cell r="C9">
            <v>348451</v>
          </cell>
          <cell r="E9">
            <v>-22.76</v>
          </cell>
        </row>
        <row r="10">
          <cell r="C10">
            <v>198485</v>
          </cell>
          <cell r="E10">
            <v>-31.3</v>
          </cell>
        </row>
        <row r="11">
          <cell r="C11">
            <v>184596</v>
          </cell>
          <cell r="E11">
            <v>-31.47</v>
          </cell>
        </row>
        <row r="12">
          <cell r="C12">
            <v>24513496</v>
          </cell>
          <cell r="E12">
            <v>8.6</v>
          </cell>
        </row>
        <row r="13">
          <cell r="C13">
            <v>18661391</v>
          </cell>
          <cell r="E13">
            <v>6.98</v>
          </cell>
        </row>
        <row r="14">
          <cell r="C14">
            <v>342952</v>
          </cell>
          <cell r="E14">
            <v>-19.45</v>
          </cell>
        </row>
        <row r="15">
          <cell r="C15">
            <v>324562</v>
          </cell>
          <cell r="E15">
            <v>-17.83</v>
          </cell>
        </row>
        <row r="16">
          <cell r="C16">
            <v>542546</v>
          </cell>
          <cell r="E16">
            <v>47.7</v>
          </cell>
        </row>
        <row r="17">
          <cell r="C17">
            <v>459012</v>
          </cell>
          <cell r="E17">
            <v>98.99</v>
          </cell>
        </row>
        <row r="22">
          <cell r="C22">
            <v>924685</v>
          </cell>
          <cell r="E22">
            <v>3.14</v>
          </cell>
        </row>
        <row r="23">
          <cell r="C23">
            <v>467981</v>
          </cell>
          <cell r="E23">
            <v>7.77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2883440.145185508</v>
          </cell>
          <cell r="C5">
            <v>7.2</v>
          </cell>
        </row>
        <row r="6">
          <cell r="B6">
            <v>860460.4851260908</v>
          </cell>
          <cell r="C6">
            <v>7.3</v>
          </cell>
        </row>
        <row r="7">
          <cell r="B7">
            <v>61940.15900295881</v>
          </cell>
          <cell r="C7">
            <v>7.5</v>
          </cell>
        </row>
        <row r="8">
          <cell r="B8">
            <v>89733.9741383542</v>
          </cell>
          <cell r="C8">
            <v>7.7</v>
          </cell>
        </row>
        <row r="9">
          <cell r="B9">
            <v>247765.4454016654</v>
          </cell>
          <cell r="C9">
            <v>7</v>
          </cell>
        </row>
        <row r="10">
          <cell r="B10">
            <v>221844.68645086585</v>
          </cell>
          <cell r="C10">
            <v>6.8</v>
          </cell>
        </row>
        <row r="11">
          <cell r="B11">
            <v>232367.62515215055</v>
          </cell>
          <cell r="C11">
            <v>7.8</v>
          </cell>
        </row>
        <row r="12">
          <cell r="B12">
            <v>252280.0645132503</v>
          </cell>
          <cell r="C12">
            <v>7.1</v>
          </cell>
        </row>
        <row r="13">
          <cell r="B13">
            <v>228812.2972073669</v>
          </cell>
          <cell r="C13">
            <v>6.7</v>
          </cell>
        </row>
        <row r="14">
          <cell r="B14">
            <v>180788.3453189779</v>
          </cell>
          <cell r="C14">
            <v>7.2</v>
          </cell>
        </row>
        <row r="15">
          <cell r="B15">
            <v>340789.6373014773</v>
          </cell>
          <cell r="C15">
            <v>7.1</v>
          </cell>
        </row>
        <row r="16">
          <cell r="B16">
            <v>69022.94216229349</v>
          </cell>
          <cell r="C16">
            <v>7.2</v>
          </cell>
        </row>
        <row r="17">
          <cell r="B17">
            <v>35251.79603718433</v>
          </cell>
          <cell r="C17">
            <v>7.5</v>
          </cell>
        </row>
        <row r="18">
          <cell r="B18">
            <v>62382.68737287136</v>
          </cell>
          <cell r="C18">
            <v>7.6</v>
          </cell>
        </row>
        <row r="21">
          <cell r="B21">
            <v>2883440.145185508</v>
          </cell>
          <cell r="D21">
            <v>7.215222729683731</v>
          </cell>
        </row>
        <row r="23">
          <cell r="B23">
            <v>2503150.47333909</v>
          </cell>
          <cell r="D23">
            <v>7.14</v>
          </cell>
        </row>
        <row r="24">
          <cell r="B24">
            <v>380289.67184642</v>
          </cell>
          <cell r="D24">
            <v>7.713003378285535</v>
          </cell>
        </row>
        <row r="26">
          <cell r="B26">
            <v>2547057.42097247</v>
          </cell>
          <cell r="D26">
            <v>6.97</v>
          </cell>
        </row>
        <row r="27">
          <cell r="B27">
            <v>336382.72421304</v>
          </cell>
          <cell r="D27">
            <v>9.109157340946084</v>
          </cell>
        </row>
        <row r="31">
          <cell r="B31">
            <v>703314.1</v>
          </cell>
          <cell r="C31">
            <v>12.2</v>
          </cell>
        </row>
        <row r="33">
          <cell r="B33">
            <v>86280.8</v>
          </cell>
          <cell r="C33">
            <v>33.1</v>
          </cell>
        </row>
        <row r="34">
          <cell r="B34">
            <v>7814.6</v>
          </cell>
          <cell r="C34">
            <v>23.6</v>
          </cell>
        </row>
        <row r="35">
          <cell r="B35">
            <v>19452.2</v>
          </cell>
          <cell r="C35">
            <v>29.3</v>
          </cell>
        </row>
        <row r="36">
          <cell r="B36">
            <v>49245.2</v>
          </cell>
          <cell r="C36">
            <v>6.3</v>
          </cell>
        </row>
        <row r="37">
          <cell r="B37">
            <v>3773.2</v>
          </cell>
          <cell r="C37">
            <v>12.2</v>
          </cell>
        </row>
        <row r="38">
          <cell r="B38">
            <v>12708.6</v>
          </cell>
          <cell r="C38">
            <v>18</v>
          </cell>
        </row>
        <row r="39">
          <cell r="B39">
            <v>27911.1</v>
          </cell>
          <cell r="C39">
            <v>17.6</v>
          </cell>
        </row>
        <row r="40">
          <cell r="B40">
            <v>10834.5</v>
          </cell>
          <cell r="C40">
            <v>-1.6</v>
          </cell>
        </row>
        <row r="41">
          <cell r="B41">
            <v>4118</v>
          </cell>
          <cell r="C41">
            <v>18</v>
          </cell>
        </row>
        <row r="42">
          <cell r="B42">
            <v>1705.3</v>
          </cell>
          <cell r="C42">
            <v>27.8</v>
          </cell>
        </row>
        <row r="43">
          <cell r="B43">
            <v>129.8</v>
          </cell>
          <cell r="C43">
            <v>18.8</v>
          </cell>
        </row>
        <row r="44">
          <cell r="B44">
            <v>34508.3</v>
          </cell>
          <cell r="C44">
            <v>9.8</v>
          </cell>
        </row>
        <row r="45">
          <cell r="B45">
            <v>23949.1</v>
          </cell>
          <cell r="C45">
            <v>4.3</v>
          </cell>
        </row>
        <row r="46">
          <cell r="B46">
            <v>11311.5</v>
          </cell>
          <cell r="C46">
            <v>-6.5</v>
          </cell>
        </row>
        <row r="47">
          <cell r="B47">
            <v>10740.3</v>
          </cell>
          <cell r="C47">
            <v>10</v>
          </cell>
        </row>
        <row r="48">
          <cell r="B48">
            <v>10135.3</v>
          </cell>
          <cell r="C48">
            <v>19.6</v>
          </cell>
        </row>
        <row r="49">
          <cell r="B49">
            <v>1537.4</v>
          </cell>
          <cell r="C49">
            <v>-38.7</v>
          </cell>
        </row>
        <row r="50">
          <cell r="B50">
            <v>138361.9</v>
          </cell>
          <cell r="C50">
            <v>27.9</v>
          </cell>
        </row>
        <row r="51">
          <cell r="B51">
            <v>14690.6</v>
          </cell>
          <cell r="C51">
            <v>-39.1</v>
          </cell>
        </row>
        <row r="52">
          <cell r="B52">
            <v>9963.8</v>
          </cell>
          <cell r="C52">
            <v>23.2</v>
          </cell>
        </row>
        <row r="53">
          <cell r="B53">
            <v>210345.6</v>
          </cell>
          <cell r="C53">
            <v>5.9</v>
          </cell>
        </row>
        <row r="54">
          <cell r="B54">
            <v>899.7</v>
          </cell>
          <cell r="C54">
            <v>-57.4</v>
          </cell>
        </row>
        <row r="55">
          <cell r="B55">
            <v>12897.3</v>
          </cell>
          <cell r="C55">
            <v>9.7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318130</v>
          </cell>
          <cell r="C3">
            <v>10.362555895913061</v>
          </cell>
          <cell r="D3">
            <v>184691</v>
          </cell>
          <cell r="E3">
            <v>20.60980467704124</v>
          </cell>
        </row>
        <row r="7">
          <cell r="B7">
            <v>2816</v>
          </cell>
          <cell r="C7">
            <v>38.378378378378386</v>
          </cell>
          <cell r="D7">
            <v>2279</v>
          </cell>
          <cell r="E7">
            <v>110.23985239852396</v>
          </cell>
        </row>
        <row r="8">
          <cell r="B8">
            <v>18737</v>
          </cell>
          <cell r="C8">
            <v>-19.250991208412344</v>
          </cell>
          <cell r="D8">
            <v>18290</v>
          </cell>
          <cell r="E8">
            <v>56.807270233196164</v>
          </cell>
        </row>
        <row r="9">
          <cell r="B9">
            <v>2966</v>
          </cell>
          <cell r="C9">
            <v>50.94147582697201</v>
          </cell>
          <cell r="D9">
            <v>2855</v>
          </cell>
          <cell r="E9">
            <v>49.633123689727455</v>
          </cell>
        </row>
        <row r="10">
          <cell r="B10">
            <v>14895</v>
          </cell>
          <cell r="C10">
            <v>41.85714285714286</v>
          </cell>
          <cell r="D10">
            <v>14053</v>
          </cell>
          <cell r="E10">
            <v>61.343283582089555</v>
          </cell>
        </row>
        <row r="11">
          <cell r="B11">
            <v>17107</v>
          </cell>
          <cell r="C11">
            <v>29.27529660696743</v>
          </cell>
          <cell r="D11">
            <v>12881</v>
          </cell>
          <cell r="E11">
            <v>-2.660016625103907</v>
          </cell>
        </row>
        <row r="12">
          <cell r="B12">
            <v>6649</v>
          </cell>
          <cell r="C12">
            <v>7.641249797636391</v>
          </cell>
          <cell r="D12">
            <v>6629</v>
          </cell>
          <cell r="E12">
            <v>38.885397024931905</v>
          </cell>
        </row>
        <row r="13">
          <cell r="B13">
            <v>4021</v>
          </cell>
          <cell r="C13">
            <v>2.0817466362020838</v>
          </cell>
          <cell r="D13">
            <v>3158</v>
          </cell>
          <cell r="E13">
            <v>12.504453152832198</v>
          </cell>
        </row>
        <row r="15">
          <cell r="B15">
            <v>26268</v>
          </cell>
          <cell r="C15">
            <v>38.727224716134145</v>
          </cell>
          <cell r="D15">
            <v>20703</v>
          </cell>
          <cell r="E15">
            <v>54.707816469884904</v>
          </cell>
        </row>
        <row r="16">
          <cell r="B16">
            <v>28023</v>
          </cell>
          <cell r="C16">
            <v>22.961825362000894</v>
          </cell>
          <cell r="D16">
            <v>19515</v>
          </cell>
          <cell r="E16">
            <v>22.983362742626667</v>
          </cell>
        </row>
        <row r="17">
          <cell r="B17">
            <v>40817</v>
          </cell>
          <cell r="C17">
            <v>-23.848880597014926</v>
          </cell>
          <cell r="D17">
            <v>13645</v>
          </cell>
          <cell r="E17">
            <v>-11.574104076210219</v>
          </cell>
        </row>
        <row r="18">
          <cell r="B18">
            <v>16730</v>
          </cell>
          <cell r="C18">
            <v>70.43602281988589</v>
          </cell>
          <cell r="D18">
            <v>7025</v>
          </cell>
          <cell r="E18">
            <v>-9.63467970156934</v>
          </cell>
        </row>
        <row r="19">
          <cell r="B19">
            <v>11260</v>
          </cell>
          <cell r="C19">
            <v>3.350160624139505</v>
          </cell>
          <cell r="D19">
            <v>7131</v>
          </cell>
          <cell r="E19">
            <v>4.147801957061475</v>
          </cell>
        </row>
        <row r="20">
          <cell r="B20">
            <v>19797</v>
          </cell>
          <cell r="C20">
            <v>-6.090792656894834</v>
          </cell>
          <cell r="D20">
            <v>9269</v>
          </cell>
          <cell r="E20">
            <v>7.816680237292076</v>
          </cell>
        </row>
      </sheetData>
      <sheetData sheetId="2">
        <row r="6">
          <cell r="B6">
            <v>348227</v>
          </cell>
          <cell r="C6">
            <v>753000</v>
          </cell>
          <cell r="E6">
            <v>8.792547204840618</v>
          </cell>
        </row>
        <row r="7">
          <cell r="B7">
            <v>290906</v>
          </cell>
          <cell r="C7">
            <v>615842</v>
          </cell>
          <cell r="E7">
            <v>11.235098620041905</v>
          </cell>
        </row>
        <row r="8">
          <cell r="B8">
            <v>57321</v>
          </cell>
          <cell r="C8">
            <v>137158</v>
          </cell>
          <cell r="E8">
            <v>-0.9710980989581453</v>
          </cell>
        </row>
        <row r="9">
          <cell r="B9">
            <v>119932</v>
          </cell>
          <cell r="C9">
            <v>318130</v>
          </cell>
          <cell r="E9">
            <v>10.36255589591305</v>
          </cell>
        </row>
        <row r="10">
          <cell r="B10">
            <v>64959</v>
          </cell>
          <cell r="C10">
            <v>184691</v>
          </cell>
          <cell r="E10">
            <v>20.609804677041225</v>
          </cell>
        </row>
        <row r="11">
          <cell r="B11">
            <v>213004</v>
          </cell>
          <cell r="C11">
            <v>394988</v>
          </cell>
          <cell r="E11">
            <v>6.686618120529831</v>
          </cell>
        </row>
        <row r="12">
          <cell r="B12">
            <v>253346</v>
          </cell>
          <cell r="C12">
            <v>1157986</v>
          </cell>
          <cell r="E12">
            <v>35.72730437391801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34568845.140821</v>
          </cell>
          <cell r="D6">
            <v>33181499.863266</v>
          </cell>
          <cell r="F6">
            <v>8.683580704716107</v>
          </cell>
        </row>
        <row r="7">
          <cell r="C7">
            <v>23531966.0819</v>
          </cell>
          <cell r="D7">
            <v>21861401.279734</v>
          </cell>
          <cell r="F7">
            <v>13.206234795414446</v>
          </cell>
        </row>
        <row r="8">
          <cell r="C8">
            <v>5620052.820209</v>
          </cell>
          <cell r="D8">
            <v>5568966.135209</v>
          </cell>
          <cell r="F8">
            <v>-7.640261447929404</v>
          </cell>
        </row>
        <row r="9">
          <cell r="C9">
            <v>612578.786063</v>
          </cell>
          <cell r="D9">
            <v>777421.411724</v>
          </cell>
          <cell r="F9">
            <v>41.98894299999739</v>
          </cell>
        </row>
        <row r="10">
          <cell r="C10">
            <v>4475681.727725</v>
          </cell>
          <cell r="D10">
            <v>4729072.5239740005</v>
          </cell>
          <cell r="F10">
            <v>4.325941568367227</v>
          </cell>
        </row>
        <row r="11">
          <cell r="C11">
            <v>316196.983644</v>
          </cell>
          <cell r="D11">
            <v>235077.105751</v>
          </cell>
          <cell r="F11">
            <v>55.68959241814929</v>
          </cell>
        </row>
        <row r="12">
          <cell r="C12">
            <v>29362487.115141</v>
          </cell>
          <cell r="D12">
            <v>28416539.420401998</v>
          </cell>
          <cell r="F12">
            <v>12.849983926358632</v>
          </cell>
        </row>
        <row r="13">
          <cell r="C13">
            <v>7112831.261414999</v>
          </cell>
          <cell r="D13">
            <v>6835723.51212</v>
          </cell>
          <cell r="F13">
            <v>20.66619846719857</v>
          </cell>
        </row>
        <row r="14">
          <cell r="C14">
            <v>21541568.733463</v>
          </cell>
          <cell r="D14">
            <v>20861857.843176</v>
          </cell>
          <cell r="F14">
            <v>10.160380132339043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9131</v>
          </cell>
          <cell r="G3">
            <v>0.5497284453496266</v>
          </cell>
        </row>
        <row r="4">
          <cell r="E4">
            <v>3972</v>
          </cell>
          <cell r="G4">
            <v>1.2115812917594655</v>
          </cell>
        </row>
        <row r="5">
          <cell r="E5">
            <v>4</v>
          </cell>
        </row>
        <row r="6">
          <cell r="E6">
            <v>5155</v>
          </cell>
          <cell r="G6">
            <v>0.26008310926423855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C11">
            <v>100.59282471</v>
          </cell>
          <cell r="D11">
            <v>100.62934274</v>
          </cell>
          <cell r="E11">
            <v>100.53406073</v>
          </cell>
        </row>
        <row r="12">
          <cell r="C12">
            <v>100.93984958</v>
          </cell>
          <cell r="D12">
            <v>95.00420192</v>
          </cell>
          <cell r="E12">
            <v>95.06668403</v>
          </cell>
        </row>
        <row r="19">
          <cell r="C19">
            <v>100</v>
          </cell>
          <cell r="D19">
            <v>100.96594545</v>
          </cell>
          <cell r="E19">
            <v>100.84460583</v>
          </cell>
        </row>
        <row r="20">
          <cell r="C20">
            <v>100</v>
          </cell>
          <cell r="D20">
            <v>103.12927862</v>
          </cell>
          <cell r="E20">
            <v>103.13580843</v>
          </cell>
        </row>
        <row r="21">
          <cell r="C21">
            <v>100.60815203</v>
          </cell>
          <cell r="D21">
            <v>100.20867159</v>
          </cell>
          <cell r="E21">
            <v>99.83955749</v>
          </cell>
        </row>
        <row r="22">
          <cell r="C22">
            <v>101.99642923</v>
          </cell>
          <cell r="D22">
            <v>107.03540537</v>
          </cell>
          <cell r="E22">
            <v>106.48230942</v>
          </cell>
        </row>
        <row r="23">
          <cell r="C23">
            <v>100.12874482</v>
          </cell>
          <cell r="D23">
            <v>103.04188197</v>
          </cell>
          <cell r="E23">
            <v>102.97216706</v>
          </cell>
        </row>
        <row r="24">
          <cell r="C24">
            <v>100.00083952</v>
          </cell>
          <cell r="D24">
            <v>100.73797433</v>
          </cell>
          <cell r="E24">
            <v>100.73755147</v>
          </cell>
        </row>
        <row r="25">
          <cell r="C25">
            <v>100.8941915</v>
          </cell>
          <cell r="D25">
            <v>99.6746576</v>
          </cell>
          <cell r="E25">
            <v>99.11556692</v>
          </cell>
        </row>
        <row r="26">
          <cell r="C26">
            <v>100.89539481</v>
          </cell>
          <cell r="D26">
            <v>101.15272177</v>
          </cell>
          <cell r="E26">
            <v>100.95099097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月建安投资"/>
      <sheetName val="2月核减后数据"/>
      <sheetName val="2月销售面积"/>
      <sheetName val="3月投资"/>
      <sheetName val="3月建安投资"/>
      <sheetName val="3月销售面积"/>
      <sheetName val="4月投资"/>
      <sheetName val="4月销售面积"/>
      <sheetName val="5月投资"/>
      <sheetName val="5月销售面积"/>
      <sheetName val="6月投资"/>
      <sheetName val="6月销售面积"/>
      <sheetName val="7月投资"/>
      <sheetName val="7月销售面积"/>
      <sheetName val="8月投资"/>
      <sheetName val="8月销售面积"/>
      <sheetName val="9月投资"/>
      <sheetName val="9月销售面积"/>
      <sheetName val="10月投资"/>
      <sheetName val="10月销售面积"/>
      <sheetName val="11月投资"/>
      <sheetName val="11月销售面积"/>
      <sheetName val="12月投资"/>
      <sheetName val="12月销售面积"/>
    </sheetNames>
    <sheetDataSet>
      <sheetData sheetId="1">
        <row r="6">
          <cell r="D6">
            <v>10.818942877316246</v>
          </cell>
        </row>
        <row r="8">
          <cell r="D8">
            <v>12.5</v>
          </cell>
        </row>
        <row r="9">
          <cell r="D9">
            <v>13.4</v>
          </cell>
        </row>
        <row r="10">
          <cell r="D10">
            <v>10.7</v>
          </cell>
        </row>
        <row r="11">
          <cell r="D11">
            <v>11.3</v>
          </cell>
        </row>
        <row r="12">
          <cell r="D12">
            <v>10.8</v>
          </cell>
        </row>
        <row r="13">
          <cell r="D13">
            <v>11.5</v>
          </cell>
        </row>
        <row r="14">
          <cell r="D14">
            <v>12.5</v>
          </cell>
        </row>
        <row r="15">
          <cell r="D15">
            <v>9</v>
          </cell>
        </row>
        <row r="16">
          <cell r="D16">
            <v>9.3</v>
          </cell>
        </row>
        <row r="17">
          <cell r="D17">
            <v>10.8</v>
          </cell>
        </row>
        <row r="18">
          <cell r="D18">
            <v>10.8</v>
          </cell>
        </row>
        <row r="19">
          <cell r="D19">
            <v>13.346754147461198</v>
          </cell>
        </row>
        <row r="20">
          <cell r="D20">
            <v>9.65069860279442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5" sqref="F5"/>
    </sheetView>
  </sheetViews>
  <sheetFormatPr defaultColWidth="8.00390625" defaultRowHeight="14.25"/>
  <cols>
    <col min="1" max="1" width="20.875" style="208" bestFit="1" customWidth="1"/>
    <col min="2" max="2" width="8.00390625" style="208" customWidth="1"/>
    <col min="3" max="3" width="12.00390625" style="208" customWidth="1"/>
    <col min="4" max="4" width="17.625" style="208" customWidth="1"/>
    <col min="5" max="5" width="17.00390625" style="208" customWidth="1"/>
    <col min="6" max="7" width="8.00390625" style="55" customWidth="1"/>
    <col min="8" max="11" width="7.375" style="55" customWidth="1"/>
    <col min="12" max="16384" width="8.00390625" style="55" customWidth="1"/>
  </cols>
  <sheetData>
    <row r="1" spans="1:5" ht="35.25" customHeight="1">
      <c r="A1" s="272" t="s">
        <v>289</v>
      </c>
      <c r="B1" s="273"/>
      <c r="C1" s="273"/>
      <c r="D1" s="273"/>
      <c r="E1" s="273"/>
    </row>
    <row r="2" spans="1:5" ht="35.25" customHeight="1">
      <c r="A2" s="209"/>
      <c r="B2" s="209"/>
      <c r="C2" s="209"/>
      <c r="D2" s="209"/>
      <c r="E2" s="209"/>
    </row>
    <row r="3" spans="1:5" ht="35.25" customHeight="1">
      <c r="A3" s="210" t="s">
        <v>0</v>
      </c>
      <c r="B3" s="211" t="s">
        <v>1</v>
      </c>
      <c r="C3" s="44" t="s">
        <v>2</v>
      </c>
      <c r="D3" s="211" t="s">
        <v>3</v>
      </c>
      <c r="E3" s="212" t="s">
        <v>4</v>
      </c>
    </row>
    <row r="4" spans="1:5" ht="35.25" customHeight="1">
      <c r="A4" s="210" t="s">
        <v>5</v>
      </c>
      <c r="B4" s="211" t="s">
        <v>6</v>
      </c>
      <c r="C4" s="213" t="s">
        <v>273</v>
      </c>
      <c r="D4" s="214" t="s">
        <v>277</v>
      </c>
      <c r="E4" s="215" t="s">
        <v>279</v>
      </c>
    </row>
    <row r="5" spans="1:5" ht="35.25" customHeight="1">
      <c r="A5" s="210" t="s">
        <v>7</v>
      </c>
      <c r="B5" s="211" t="s">
        <v>6</v>
      </c>
      <c r="C5" s="216"/>
      <c r="D5" s="217">
        <v>0.072</v>
      </c>
      <c r="E5" s="215" t="s">
        <v>279</v>
      </c>
    </row>
    <row r="6" spans="1:5" ht="35.25" customHeight="1">
      <c r="A6" s="210" t="s">
        <v>8</v>
      </c>
      <c r="B6" s="211" t="s">
        <v>6</v>
      </c>
      <c r="C6" s="216"/>
      <c r="D6" s="217">
        <v>0.075</v>
      </c>
      <c r="E6" s="217" t="s">
        <v>280</v>
      </c>
    </row>
    <row r="7" spans="1:5" ht="35.25" customHeight="1">
      <c r="A7" s="210" t="s">
        <v>9</v>
      </c>
      <c r="B7" s="211" t="s">
        <v>6</v>
      </c>
      <c r="C7" s="216"/>
      <c r="D7" s="218"/>
      <c r="E7" s="217">
        <v>0.085</v>
      </c>
    </row>
    <row r="8" spans="1:5" ht="35.25" customHeight="1">
      <c r="A8" s="210" t="s">
        <v>10</v>
      </c>
      <c r="B8" s="211" t="s">
        <v>6</v>
      </c>
      <c r="C8" s="243" t="s">
        <v>276</v>
      </c>
      <c r="D8" s="218"/>
      <c r="E8" s="219" t="s">
        <v>282</v>
      </c>
    </row>
    <row r="9" spans="1:5" ht="35.25" customHeight="1">
      <c r="A9" s="210" t="s">
        <v>11</v>
      </c>
      <c r="B9" s="211" t="s">
        <v>6</v>
      </c>
      <c r="C9" s="218" t="s">
        <v>274</v>
      </c>
      <c r="D9" s="218" t="s">
        <v>274</v>
      </c>
      <c r="E9" s="218" t="s">
        <v>285</v>
      </c>
    </row>
    <row r="10" spans="1:5" ht="35.25" customHeight="1">
      <c r="A10" s="220" t="s">
        <v>12</v>
      </c>
      <c r="B10" s="211" t="s">
        <v>6</v>
      </c>
      <c r="C10" s="216"/>
      <c r="D10" s="219">
        <v>0.06</v>
      </c>
      <c r="E10" s="219" t="s">
        <v>281</v>
      </c>
    </row>
    <row r="11" spans="1:5" ht="35.25" customHeight="1">
      <c r="A11" s="244" t="s">
        <v>283</v>
      </c>
      <c r="B11" s="211" t="s">
        <v>6</v>
      </c>
      <c r="C11" s="221" t="s">
        <v>275</v>
      </c>
      <c r="D11" s="221" t="s">
        <v>275</v>
      </c>
      <c r="E11" s="222" t="s">
        <v>284</v>
      </c>
    </row>
    <row r="12" spans="1:5" ht="35.25" customHeight="1">
      <c r="A12" s="220" t="s">
        <v>13</v>
      </c>
      <c r="B12" s="44" t="s">
        <v>14</v>
      </c>
      <c r="C12" s="221"/>
      <c r="D12" s="221" t="s">
        <v>278</v>
      </c>
      <c r="E12" s="223"/>
    </row>
    <row r="13" spans="1:5" ht="35.25" customHeight="1">
      <c r="A13" s="220" t="s">
        <v>15</v>
      </c>
      <c r="B13" s="211" t="s">
        <v>6</v>
      </c>
      <c r="C13" s="245" t="s">
        <v>272</v>
      </c>
      <c r="D13" s="224" t="s">
        <v>272</v>
      </c>
      <c r="E13" s="224" t="s">
        <v>272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7" t="s">
        <v>175</v>
      </c>
      <c r="B1" s="297"/>
      <c r="C1" s="297"/>
    </row>
    <row r="2" spans="1:3" ht="6.75" customHeight="1">
      <c r="A2" s="85"/>
      <c r="B2" s="85"/>
      <c r="C2" s="85"/>
    </row>
    <row r="3" spans="1:3" ht="15.75" customHeight="1">
      <c r="A3" s="86"/>
      <c r="B3" s="298"/>
      <c r="C3" s="298"/>
    </row>
    <row r="4" spans="1:3" ht="32.25" customHeight="1">
      <c r="A4" s="87" t="s">
        <v>54</v>
      </c>
      <c r="B4" s="88" t="s">
        <v>176</v>
      </c>
      <c r="C4" s="89" t="s">
        <v>20</v>
      </c>
    </row>
    <row r="5" spans="1:3" ht="17.25">
      <c r="A5" s="90" t="s">
        <v>177</v>
      </c>
      <c r="B5" s="91">
        <f>'[4]Sheet1'!$B31/10000</f>
        <v>70.33140999999999</v>
      </c>
      <c r="C5" s="92">
        <f>ROUND('[4]Sheet1'!$C$31,1)</f>
        <v>12.2</v>
      </c>
    </row>
    <row r="6" spans="1:3" ht="21" customHeight="1">
      <c r="A6" s="90" t="s">
        <v>178</v>
      </c>
      <c r="B6" s="93">
        <f>'[4]Sheet1'!$B33/10000</f>
        <v>8.62808</v>
      </c>
      <c r="C6" s="94">
        <f>ROUND('[4]Sheet1'!$C33,1)</f>
        <v>33.1</v>
      </c>
    </row>
    <row r="7" spans="1:3" ht="21" customHeight="1">
      <c r="A7" s="90" t="s">
        <v>179</v>
      </c>
      <c r="B7" s="93">
        <f>'[4]Sheet1'!$B34/10000</f>
        <v>0.78146</v>
      </c>
      <c r="C7" s="94">
        <f>ROUND('[4]Sheet1'!$C34,1)</f>
        <v>23.6</v>
      </c>
    </row>
    <row r="8" spans="1:3" ht="21" customHeight="1">
      <c r="A8" s="90" t="s">
        <v>180</v>
      </c>
      <c r="B8" s="93">
        <f>'[4]Sheet1'!$B35/10000</f>
        <v>1.9452200000000002</v>
      </c>
      <c r="C8" s="94">
        <f>ROUND('[4]Sheet1'!$C35,1)</f>
        <v>29.3</v>
      </c>
    </row>
    <row r="9" spans="1:3" ht="21" customHeight="1">
      <c r="A9" s="90" t="s">
        <v>181</v>
      </c>
      <c r="B9" s="93">
        <f>'[4]Sheet1'!$B36/10000</f>
        <v>4.924519999999999</v>
      </c>
      <c r="C9" s="94">
        <f>ROUND('[4]Sheet1'!$C36,1)</f>
        <v>6.3</v>
      </c>
    </row>
    <row r="10" spans="1:3" ht="21" customHeight="1">
      <c r="A10" s="90" t="s">
        <v>182</v>
      </c>
      <c r="B10" s="93">
        <f>'[4]Sheet1'!$B37/10000</f>
        <v>0.37732</v>
      </c>
      <c r="C10" s="94">
        <f>ROUND('[4]Sheet1'!$C37,1)</f>
        <v>12.2</v>
      </c>
    </row>
    <row r="11" spans="1:3" ht="21" customHeight="1">
      <c r="A11" s="90" t="s">
        <v>183</v>
      </c>
      <c r="B11" s="93">
        <f>'[4]Sheet1'!$B38/10000</f>
        <v>1.27086</v>
      </c>
      <c r="C11" s="94">
        <f>ROUND('[4]Sheet1'!$C38,1)</f>
        <v>18</v>
      </c>
    </row>
    <row r="12" spans="1:3" ht="21" customHeight="1">
      <c r="A12" s="90" t="s">
        <v>184</v>
      </c>
      <c r="B12" s="93">
        <f>'[4]Sheet1'!$B39/10000</f>
        <v>2.7911099999999998</v>
      </c>
      <c r="C12" s="94">
        <f>ROUND('[4]Sheet1'!$C39,1)</f>
        <v>17.6</v>
      </c>
    </row>
    <row r="13" spans="1:3" ht="21" customHeight="1">
      <c r="A13" s="90" t="s">
        <v>185</v>
      </c>
      <c r="B13" s="93">
        <f>'[4]Sheet1'!$B40/10000</f>
        <v>1.08345</v>
      </c>
      <c r="C13" s="94">
        <f>ROUND('[4]Sheet1'!$C40,1)</f>
        <v>-1.6</v>
      </c>
    </row>
    <row r="14" spans="1:3" ht="21" customHeight="1">
      <c r="A14" s="90" t="s">
        <v>186</v>
      </c>
      <c r="B14" s="93">
        <f>'[4]Sheet1'!$B41/10000</f>
        <v>0.4118</v>
      </c>
      <c r="C14" s="94">
        <f>ROUND('[4]Sheet1'!$C41,1)</f>
        <v>18</v>
      </c>
    </row>
    <row r="15" spans="1:3" ht="21" customHeight="1">
      <c r="A15" s="90" t="s">
        <v>187</v>
      </c>
      <c r="B15" s="93">
        <f>'[4]Sheet1'!$B42/10000</f>
        <v>0.17053</v>
      </c>
      <c r="C15" s="94">
        <f>ROUND('[4]Sheet1'!$C42,1)</f>
        <v>27.8</v>
      </c>
    </row>
    <row r="16" spans="1:3" ht="21" customHeight="1">
      <c r="A16" s="90" t="s">
        <v>188</v>
      </c>
      <c r="B16" s="93">
        <f>'[4]Sheet1'!$B43/10000</f>
        <v>0.012980000000000002</v>
      </c>
      <c r="C16" s="94">
        <f>ROUND('[4]Sheet1'!$C43,1)</f>
        <v>18.8</v>
      </c>
    </row>
    <row r="17" spans="1:3" ht="21" customHeight="1">
      <c r="A17" s="90" t="s">
        <v>189</v>
      </c>
      <c r="B17" s="93">
        <f>'[4]Sheet1'!$B44/10000</f>
        <v>3.4508300000000003</v>
      </c>
      <c r="C17" s="94">
        <f>ROUND('[4]Sheet1'!$C44,1)</f>
        <v>9.8</v>
      </c>
    </row>
    <row r="18" spans="1:3" ht="21" customHeight="1">
      <c r="A18" s="90" t="s">
        <v>190</v>
      </c>
      <c r="B18" s="93">
        <f>'[4]Sheet1'!$B45/10000</f>
        <v>2.39491</v>
      </c>
      <c r="C18" s="94">
        <f>ROUND('[4]Sheet1'!$C45,1)</f>
        <v>4.3</v>
      </c>
    </row>
    <row r="19" spans="1:3" ht="21" customHeight="1">
      <c r="A19" s="90" t="s">
        <v>191</v>
      </c>
      <c r="B19" s="93">
        <f>'[4]Sheet1'!$B46/10000</f>
        <v>1.13115</v>
      </c>
      <c r="C19" s="94">
        <f>ROUND('[4]Sheet1'!$C46,1)</f>
        <v>-6.5</v>
      </c>
    </row>
    <row r="20" spans="1:3" ht="21" customHeight="1">
      <c r="A20" s="90" t="s">
        <v>192</v>
      </c>
      <c r="B20" s="93">
        <f>'[4]Sheet1'!$B47/10000</f>
        <v>1.0740299999999998</v>
      </c>
      <c r="C20" s="94">
        <f>ROUND('[4]Sheet1'!$C47,1)</f>
        <v>10</v>
      </c>
    </row>
    <row r="21" spans="1:3" ht="21" customHeight="1">
      <c r="A21" s="90" t="s">
        <v>193</v>
      </c>
      <c r="B21" s="93">
        <f>'[4]Sheet1'!$B48/10000</f>
        <v>1.0135299999999998</v>
      </c>
      <c r="C21" s="94">
        <f>ROUND('[4]Sheet1'!$C48,1)</f>
        <v>19.6</v>
      </c>
    </row>
    <row r="22" spans="1:3" ht="21" customHeight="1">
      <c r="A22" s="90" t="s">
        <v>194</v>
      </c>
      <c r="B22" s="93">
        <f>'[4]Sheet1'!$B49/10000</f>
        <v>0.15374000000000002</v>
      </c>
      <c r="C22" s="94">
        <f>ROUND('[4]Sheet1'!$C49,1)</f>
        <v>-38.7</v>
      </c>
    </row>
    <row r="23" spans="1:3" ht="21" customHeight="1">
      <c r="A23" s="90" t="s">
        <v>195</v>
      </c>
      <c r="B23" s="93">
        <f>'[4]Sheet1'!$B50/10000</f>
        <v>13.83619</v>
      </c>
      <c r="C23" s="94">
        <f>ROUND('[4]Sheet1'!$C50,1)</f>
        <v>27.9</v>
      </c>
    </row>
    <row r="24" spans="1:3" ht="21" customHeight="1">
      <c r="A24" s="90" t="s">
        <v>196</v>
      </c>
      <c r="B24" s="93">
        <f>'[4]Sheet1'!$B51/10000</f>
        <v>1.46906</v>
      </c>
      <c r="C24" s="94">
        <f>ROUND('[4]Sheet1'!$C51,1)</f>
        <v>-39.1</v>
      </c>
    </row>
    <row r="25" spans="1:3" ht="21" customHeight="1">
      <c r="A25" s="90" t="s">
        <v>197</v>
      </c>
      <c r="B25" s="93">
        <f>'[4]Sheet1'!$B52/10000</f>
        <v>0.9963799999999999</v>
      </c>
      <c r="C25" s="94">
        <f>ROUND('[4]Sheet1'!$C52,1)</f>
        <v>23.2</v>
      </c>
    </row>
    <row r="26" spans="1:3" ht="21" customHeight="1">
      <c r="A26" s="90" t="s">
        <v>198</v>
      </c>
      <c r="B26" s="93">
        <f>'[4]Sheet1'!$B53/10000</f>
        <v>21.03456</v>
      </c>
      <c r="C26" s="94">
        <f>ROUND('[4]Sheet1'!$C53,1)</f>
        <v>5.9</v>
      </c>
    </row>
    <row r="27" spans="1:3" ht="21" customHeight="1">
      <c r="A27" s="90" t="s">
        <v>199</v>
      </c>
      <c r="B27" s="93">
        <f>'[4]Sheet1'!$B54/10000</f>
        <v>0.08997000000000001</v>
      </c>
      <c r="C27" s="94">
        <f>ROUND('[4]Sheet1'!$C54,1)</f>
        <v>-57.4</v>
      </c>
    </row>
    <row r="28" spans="1:3" ht="21" customHeight="1">
      <c r="A28" s="95" t="s">
        <v>200</v>
      </c>
      <c r="B28" s="96">
        <f>'[4]Sheet1'!$B55/10000</f>
        <v>1.2897299999999998</v>
      </c>
      <c r="C28" s="97">
        <f>ROUND('[4]Sheet1'!$C55,1)</f>
        <v>9.7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4" customWidth="1"/>
    <col min="4" max="4" width="13.00390625" style="0" bestFit="1" customWidth="1"/>
  </cols>
  <sheetData>
    <row r="1" spans="1:4" ht="24.75">
      <c r="A1" s="275" t="s">
        <v>201</v>
      </c>
      <c r="B1" s="275"/>
      <c r="C1" s="275"/>
      <c r="D1" s="275"/>
    </row>
    <row r="2" spans="1:4" ht="15.75">
      <c r="A2" s="55"/>
      <c r="B2" s="55"/>
      <c r="C2" s="55"/>
      <c r="D2" s="56"/>
    </row>
    <row r="3" spans="1:4" ht="17.25">
      <c r="A3" s="57"/>
      <c r="B3" s="57"/>
      <c r="C3" s="57"/>
      <c r="D3" s="58" t="s">
        <v>202</v>
      </c>
    </row>
    <row r="4" spans="1:4" ht="26.25" customHeight="1">
      <c r="A4" s="59" t="s">
        <v>203</v>
      </c>
      <c r="B4" s="59" t="s">
        <v>204</v>
      </c>
      <c r="C4" s="59" t="s">
        <v>205</v>
      </c>
      <c r="D4" s="60" t="s">
        <v>159</v>
      </c>
    </row>
    <row r="5" spans="1:5" s="5" customFormat="1" ht="26.25" customHeight="1">
      <c r="A5" s="61" t="s">
        <v>206</v>
      </c>
      <c r="B5" s="62">
        <f>'[5]Sheet2'!B6/10000</f>
        <v>34.8227</v>
      </c>
      <c r="C5" s="63">
        <f>'[5]Sheet2'!C6/10000</f>
        <v>75.3</v>
      </c>
      <c r="D5" s="64">
        <f>ROUND('[5]Sheet2'!$E6,1)</f>
        <v>8.8</v>
      </c>
      <c r="E5" s="65"/>
    </row>
    <row r="6" spans="1:5" ht="26.25" customHeight="1">
      <c r="A6" s="66" t="s">
        <v>207</v>
      </c>
      <c r="B6" s="67">
        <f>'[5]Sheet2'!B7/10000</f>
        <v>29.0906</v>
      </c>
      <c r="C6" s="68">
        <f>'[5]Sheet2'!C7/10000</f>
        <v>61.5842</v>
      </c>
      <c r="D6" s="69">
        <f>ROUND('[5]Sheet2'!$E7,1)</f>
        <v>11.2</v>
      </c>
      <c r="E6" s="65"/>
    </row>
    <row r="7" spans="1:5" ht="26.25" customHeight="1">
      <c r="A7" s="66" t="s">
        <v>208</v>
      </c>
      <c r="B7" s="67">
        <f>'[5]Sheet2'!B8/10000</f>
        <v>5.7321</v>
      </c>
      <c r="C7" s="68">
        <f>'[5]Sheet2'!C8/10000</f>
        <v>13.7158</v>
      </c>
      <c r="D7" s="69">
        <f>ROUND('[5]Sheet2'!$E8,1)</f>
        <v>-1</v>
      </c>
      <c r="E7" s="65"/>
    </row>
    <row r="8" spans="1:5" ht="26.25" customHeight="1">
      <c r="A8" s="66" t="s">
        <v>209</v>
      </c>
      <c r="B8" s="67">
        <f>'[5]Sheet2'!B9/10000</f>
        <v>11.9932</v>
      </c>
      <c r="C8" s="68">
        <f>'[5]Sheet2'!C9/10000</f>
        <v>31.813</v>
      </c>
      <c r="D8" s="69">
        <f>ROUND('[5]Sheet2'!$E9,1)</f>
        <v>10.4</v>
      </c>
      <c r="E8" s="65"/>
    </row>
    <row r="9" spans="1:5" ht="26.25" customHeight="1">
      <c r="A9" s="66" t="s">
        <v>207</v>
      </c>
      <c r="B9" s="67">
        <f>'[5]Sheet2'!B10/10000</f>
        <v>6.4959</v>
      </c>
      <c r="C9" s="68">
        <f>'[5]Sheet2'!C10/10000</f>
        <v>18.4691</v>
      </c>
      <c r="D9" s="69">
        <f>ROUND('[5]Sheet2'!$E10,1)</f>
        <v>20.6</v>
      </c>
      <c r="E9" s="65"/>
    </row>
    <row r="10" spans="1:5" ht="26.25" customHeight="1">
      <c r="A10" s="70" t="s">
        <v>210</v>
      </c>
      <c r="B10" s="67">
        <f>'[5]Sheet2'!B11/10000</f>
        <v>21.3004</v>
      </c>
      <c r="C10" s="68">
        <f>'[5]Sheet2'!C11/10000</f>
        <v>39.4988</v>
      </c>
      <c r="D10" s="69">
        <f>ROUND('[5]Sheet2'!$E11,1)</f>
        <v>6.7</v>
      </c>
      <c r="E10" s="65"/>
    </row>
    <row r="11" spans="1:5" s="5" customFormat="1" ht="26.25" customHeight="1">
      <c r="A11" s="71" t="s">
        <v>211</v>
      </c>
      <c r="B11" s="72">
        <f>'[5]Sheet2'!B12/10000</f>
        <v>25.3346</v>
      </c>
      <c r="C11" s="73">
        <f>'[5]Sheet2'!C12/10000</f>
        <v>115.7986</v>
      </c>
      <c r="D11" s="74">
        <f>ROUND('[5]Sheet2'!$E12,1)</f>
        <v>35.7</v>
      </c>
      <c r="E11" s="65"/>
    </row>
    <row r="12" spans="1:4" ht="26.25" customHeight="1">
      <c r="A12" s="59" t="s">
        <v>212</v>
      </c>
      <c r="B12" s="75" t="s">
        <v>213</v>
      </c>
      <c r="C12" s="76" t="s">
        <v>214</v>
      </c>
      <c r="D12" s="77" t="s">
        <v>215</v>
      </c>
    </row>
    <row r="13" spans="1:4" ht="26.25" customHeight="1">
      <c r="A13" s="78" t="s">
        <v>216</v>
      </c>
      <c r="B13" s="79">
        <f>'[6]Sheet1'!$C6/10000</f>
        <v>3456.8845140821004</v>
      </c>
      <c r="C13" s="80">
        <f>'[6]Sheet1'!D6/10000</f>
        <v>3318.1499863266</v>
      </c>
      <c r="D13" s="81">
        <f>'[6]Sheet1'!$F$6</f>
        <v>8.683580704716107</v>
      </c>
    </row>
    <row r="14" spans="1:4" ht="26.25" customHeight="1">
      <c r="A14" s="66" t="s">
        <v>217</v>
      </c>
      <c r="B14" s="67">
        <f>'[6]Sheet1'!$C7/10000</f>
        <v>2353.19660819</v>
      </c>
      <c r="C14" s="68">
        <f>'[6]Sheet1'!D7/10000</f>
        <v>2186.1401279734</v>
      </c>
      <c r="D14" s="69">
        <f>ROUND('[6]Sheet1'!F7,1)</f>
        <v>13.2</v>
      </c>
    </row>
    <row r="15" spans="1:4" ht="26.25" customHeight="1">
      <c r="A15" s="66" t="s">
        <v>218</v>
      </c>
      <c r="B15" s="67">
        <f>'[6]Sheet1'!$C8/10000</f>
        <v>562.0052820209</v>
      </c>
      <c r="C15" s="68">
        <f>'[6]Sheet1'!D8/10000</f>
        <v>556.8966135209</v>
      </c>
      <c r="D15" s="69">
        <f>ROUND('[6]Sheet1'!F8,1)</f>
        <v>-7.6</v>
      </c>
    </row>
    <row r="16" spans="1:4" ht="26.25" customHeight="1">
      <c r="A16" s="66" t="s">
        <v>219</v>
      </c>
      <c r="B16" s="67">
        <f>'[6]Sheet1'!$C9/10000</f>
        <v>61.2578786063</v>
      </c>
      <c r="C16" s="68">
        <f>'[6]Sheet1'!D9/10000</f>
        <v>77.7421411724</v>
      </c>
      <c r="D16" s="69">
        <f>ROUND('[6]Sheet1'!F9,1)</f>
        <v>42</v>
      </c>
    </row>
    <row r="17" spans="1:4" ht="26.25" customHeight="1">
      <c r="A17" s="66" t="s">
        <v>220</v>
      </c>
      <c r="B17" s="67">
        <f>'[6]Sheet1'!$C10/10000</f>
        <v>447.5681727725</v>
      </c>
      <c r="C17" s="68">
        <f>'[6]Sheet1'!D10/10000</f>
        <v>472.90725239740004</v>
      </c>
      <c r="D17" s="69">
        <f>ROUND('[6]Sheet1'!F10,1)</f>
        <v>4.3</v>
      </c>
    </row>
    <row r="18" spans="1:4" ht="26.25" customHeight="1">
      <c r="A18" s="66" t="s">
        <v>221</v>
      </c>
      <c r="B18" s="67">
        <f>'[6]Sheet1'!$C11/10000</f>
        <v>31.6196983644</v>
      </c>
      <c r="C18" s="68">
        <f>'[6]Sheet1'!D11/10000</f>
        <v>23.5077105751</v>
      </c>
      <c r="D18" s="69">
        <f>ROUND('[6]Sheet1'!F11,1)</f>
        <v>55.7</v>
      </c>
    </row>
    <row r="19" spans="1:4" ht="26.25" customHeight="1">
      <c r="A19" s="82" t="s">
        <v>222</v>
      </c>
      <c r="B19" s="79">
        <f>'[6]Sheet1'!$C12/10000</f>
        <v>2936.2487115141003</v>
      </c>
      <c r="C19" s="80">
        <f>'[6]Sheet1'!D12/10000</f>
        <v>2841.6539420401996</v>
      </c>
      <c r="D19" s="81">
        <f>'[6]Sheet1'!$F$12</f>
        <v>12.849983926358632</v>
      </c>
    </row>
    <row r="20" spans="1:4" ht="26.25" customHeight="1">
      <c r="A20" s="66" t="s">
        <v>223</v>
      </c>
      <c r="B20" s="67">
        <f>'[6]Sheet1'!$C13/10000</f>
        <v>711.2831261414999</v>
      </c>
      <c r="C20" s="68">
        <f>'[6]Sheet1'!D13/10000</f>
        <v>683.5723512120001</v>
      </c>
      <c r="D20" s="69">
        <f>ROUND('[6]Sheet1'!F13,1)</f>
        <v>20.7</v>
      </c>
    </row>
    <row r="21" spans="1:4" ht="26.25" customHeight="1">
      <c r="A21" s="83" t="s">
        <v>224</v>
      </c>
      <c r="B21" s="72">
        <f>'[6]Sheet1'!$C14/10000</f>
        <v>2154.1568733463</v>
      </c>
      <c r="C21" s="73">
        <f>'[6]Sheet1'!D14/10000</f>
        <v>2086.1857843176</v>
      </c>
      <c r="D21" s="74">
        <f>ROUND('[6]Sheet1'!F14,1)</f>
        <v>10.2</v>
      </c>
    </row>
    <row r="22" spans="1:4" ht="17.25">
      <c r="A22" s="39" t="s">
        <v>225</v>
      </c>
      <c r="B22" s="57"/>
      <c r="C22" s="57"/>
      <c r="D22" s="84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1" bestFit="1" customWidth="1"/>
    <col min="2" max="2" width="8.875" style="41" bestFit="1" customWidth="1"/>
    <col min="3" max="3" width="8.875" style="42" bestFit="1" customWidth="1"/>
    <col min="4" max="4" width="12.625" style="42" customWidth="1"/>
    <col min="5" max="5" width="8.875" style="41" bestFit="1" customWidth="1"/>
    <col min="6" max="16384" width="8.875" style="41" customWidth="1"/>
  </cols>
  <sheetData>
    <row r="2" spans="1:4" ht="19.5" customHeight="1">
      <c r="A2" s="299" t="s">
        <v>226</v>
      </c>
      <c r="B2" s="299"/>
      <c r="C2" s="299"/>
      <c r="D2" s="299"/>
    </row>
    <row r="4" spans="1:4" ht="15.75">
      <c r="A4" s="302" t="s">
        <v>212</v>
      </c>
      <c r="B4" s="303" t="s">
        <v>148</v>
      </c>
      <c r="C4" s="300" t="s">
        <v>227</v>
      </c>
      <c r="D4" s="301"/>
    </row>
    <row r="5" spans="1:4" ht="15.75">
      <c r="A5" s="302"/>
      <c r="B5" s="303"/>
      <c r="C5" s="44" t="s">
        <v>19</v>
      </c>
      <c r="D5" s="45" t="s">
        <v>20</v>
      </c>
    </row>
    <row r="6" spans="1:4" ht="15.75">
      <c r="A6" s="46" t="s">
        <v>228</v>
      </c>
      <c r="B6" s="44" t="s">
        <v>229</v>
      </c>
      <c r="C6" s="47">
        <f>'[7]Sheet1'!$E3</f>
        <v>9131</v>
      </c>
      <c r="D6" s="48">
        <f>'[7]Sheet1'!$G3*100</f>
        <v>54.97284453496266</v>
      </c>
    </row>
    <row r="7" spans="1:4" ht="15.75">
      <c r="A7" s="49" t="s">
        <v>230</v>
      </c>
      <c r="B7" s="44" t="s">
        <v>229</v>
      </c>
      <c r="C7" s="47">
        <f>'[7]Sheet1'!$E4</f>
        <v>3972</v>
      </c>
      <c r="D7" s="48">
        <f>'[7]Sheet1'!$G4*100</f>
        <v>121.15812917594656</v>
      </c>
    </row>
    <row r="8" spans="1:4" ht="15.75">
      <c r="A8" s="49" t="s">
        <v>231</v>
      </c>
      <c r="B8" s="44" t="s">
        <v>229</v>
      </c>
      <c r="C8" s="47">
        <f>'[7]Sheet1'!$E5</f>
        <v>4</v>
      </c>
      <c r="D8" s="48">
        <v>-20</v>
      </c>
    </row>
    <row r="9" spans="1:4" ht="15.75">
      <c r="A9" s="50" t="s">
        <v>232</v>
      </c>
      <c r="B9" s="44" t="s">
        <v>229</v>
      </c>
      <c r="C9" s="47">
        <f>'[7]Sheet1'!$E6</f>
        <v>5155</v>
      </c>
      <c r="D9" s="48">
        <f>'[7]Sheet1'!$G6*100</f>
        <v>26.008310926423857</v>
      </c>
    </row>
    <row r="10" spans="1:4" ht="15.75">
      <c r="A10" s="46" t="s">
        <v>233</v>
      </c>
      <c r="B10" s="44" t="s">
        <v>229</v>
      </c>
      <c r="C10" s="43">
        <v>4806</v>
      </c>
      <c r="D10" s="51">
        <v>7.3246985261277375</v>
      </c>
    </row>
    <row r="11" spans="1:4" ht="15.75">
      <c r="A11" s="50" t="s">
        <v>234</v>
      </c>
      <c r="B11" s="44" t="s">
        <v>229</v>
      </c>
      <c r="C11" s="43">
        <v>1851</v>
      </c>
      <c r="D11" s="51">
        <v>7.741559953434218</v>
      </c>
    </row>
    <row r="12" spans="1:4" ht="15.75">
      <c r="A12" s="50" t="s">
        <v>235</v>
      </c>
      <c r="B12" s="44" t="s">
        <v>229</v>
      </c>
      <c r="C12" s="43">
        <v>1110</v>
      </c>
      <c r="D12" s="51">
        <v>10.889110889110887</v>
      </c>
    </row>
    <row r="13" spans="1:4" ht="15.75">
      <c r="A13" s="50" t="s">
        <v>236</v>
      </c>
      <c r="B13" s="44" t="s">
        <v>229</v>
      </c>
      <c r="C13" s="43">
        <v>1098</v>
      </c>
      <c r="D13" s="51">
        <v>12.269938650306745</v>
      </c>
    </row>
    <row r="14" spans="1:4" ht="15.75">
      <c r="A14" s="50" t="s">
        <v>237</v>
      </c>
      <c r="B14" s="44" t="s">
        <v>229</v>
      </c>
      <c r="C14" s="43">
        <v>344</v>
      </c>
      <c r="D14" s="51">
        <v>4.2424242424242475</v>
      </c>
    </row>
    <row r="15" spans="1:4" ht="15.75">
      <c r="A15" s="50" t="s">
        <v>238</v>
      </c>
      <c r="B15" s="44" t="s">
        <v>229</v>
      </c>
      <c r="C15" s="43">
        <v>403</v>
      </c>
      <c r="D15" s="51">
        <v>-10.643015521064303</v>
      </c>
    </row>
    <row r="16" spans="1:4" ht="15.75">
      <c r="A16" s="46" t="s">
        <v>239</v>
      </c>
      <c r="B16" s="44" t="s">
        <v>229</v>
      </c>
      <c r="C16" s="43">
        <v>48</v>
      </c>
      <c r="D16" s="52">
        <v>-41.463414634146346</v>
      </c>
    </row>
    <row r="17" spans="1:4" ht="15.75">
      <c r="A17" s="50" t="s">
        <v>234</v>
      </c>
      <c r="B17" s="44" t="s">
        <v>229</v>
      </c>
      <c r="C17" s="43">
        <v>13</v>
      </c>
      <c r="D17" s="52">
        <v>-56.666666666666664</v>
      </c>
    </row>
    <row r="18" spans="1:4" ht="15.75">
      <c r="A18" s="50" t="s">
        <v>235</v>
      </c>
      <c r="B18" s="44" t="s">
        <v>229</v>
      </c>
      <c r="C18" s="43">
        <v>16</v>
      </c>
      <c r="D18" s="51">
        <v>-11.111111111111116</v>
      </c>
    </row>
    <row r="19" spans="1:4" ht="15.75">
      <c r="A19" s="50" t="s">
        <v>236</v>
      </c>
      <c r="B19" s="44" t="s">
        <v>229</v>
      </c>
      <c r="C19" s="43">
        <v>15</v>
      </c>
      <c r="D19" s="51">
        <v>-46.42857142857143</v>
      </c>
    </row>
    <row r="20" spans="1:4" ht="15.75">
      <c r="A20" s="50" t="s">
        <v>237</v>
      </c>
      <c r="B20" s="44" t="s">
        <v>229</v>
      </c>
      <c r="C20" s="43">
        <v>4</v>
      </c>
      <c r="D20" s="51">
        <v>0</v>
      </c>
    </row>
    <row r="21" spans="1:4" ht="15.75">
      <c r="A21" s="50" t="s">
        <v>238</v>
      </c>
      <c r="B21" s="44" t="s">
        <v>229</v>
      </c>
      <c r="C21" s="43">
        <v>0</v>
      </c>
      <c r="D21" s="51">
        <v>-100</v>
      </c>
    </row>
    <row r="23" spans="1:4" s="40" customFormat="1" ht="15.75">
      <c r="A23" s="40" t="s">
        <v>240</v>
      </c>
      <c r="C23" s="53"/>
      <c r="D23" s="53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19" bestFit="1" customWidth="1"/>
  </cols>
  <sheetData>
    <row r="1" spans="1:4" ht="24.75">
      <c r="A1" s="275" t="s">
        <v>241</v>
      </c>
      <c r="B1" s="275"/>
      <c r="C1" s="275"/>
      <c r="D1" s="275"/>
    </row>
    <row r="3" spans="1:4" ht="17.25">
      <c r="A3" s="20"/>
      <c r="B3" s="304" t="s">
        <v>242</v>
      </c>
      <c r="C3" s="304"/>
      <c r="D3" s="304"/>
    </row>
    <row r="4" spans="1:5" s="17" customFormat="1" ht="35.25">
      <c r="A4" s="21" t="s">
        <v>243</v>
      </c>
      <c r="B4" s="22" t="s">
        <v>244</v>
      </c>
      <c r="C4" s="23" t="s">
        <v>245</v>
      </c>
      <c r="D4" s="24" t="s">
        <v>246</v>
      </c>
      <c r="E4" s="25"/>
    </row>
    <row r="5" spans="1:6" s="18" customFormat="1" ht="26.25" customHeight="1">
      <c r="A5" s="26" t="s">
        <v>247</v>
      </c>
      <c r="B5" s="27">
        <f>'[8]Sheet1'!$C11</f>
        <v>100.59282471</v>
      </c>
      <c r="C5" s="28">
        <f>'[8]Sheet1'!$D11</f>
        <v>100.62934274</v>
      </c>
      <c r="D5" s="29">
        <f>'[8]Sheet1'!$E11</f>
        <v>100.53406073</v>
      </c>
      <c r="E5" s="30"/>
      <c r="F5" s="30"/>
    </row>
    <row r="6" spans="1:5" s="18" customFormat="1" ht="26.25" customHeight="1">
      <c r="A6" s="31" t="s">
        <v>248</v>
      </c>
      <c r="B6" s="27">
        <f>'[8]Sheet1'!$C12</f>
        <v>100.93984958</v>
      </c>
      <c r="C6" s="28">
        <f>'[8]Sheet1'!$D12</f>
        <v>95.00420192</v>
      </c>
      <c r="D6" s="29">
        <f>'[8]Sheet1'!$E12</f>
        <v>95.06668403</v>
      </c>
      <c r="E6" s="30"/>
    </row>
    <row r="7" spans="1:5" s="18" customFormat="1" ht="26.25" customHeight="1">
      <c r="A7" s="31" t="s">
        <v>249</v>
      </c>
      <c r="B7" s="32">
        <f>'[8]Sheet1'!$C19</f>
        <v>100</v>
      </c>
      <c r="C7" s="33">
        <f>'[8]Sheet1'!$D19</f>
        <v>100.96594545</v>
      </c>
      <c r="D7" s="34">
        <f>'[8]Sheet1'!$E19</f>
        <v>100.84460583</v>
      </c>
      <c r="E7" s="30"/>
    </row>
    <row r="8" spans="1:5" s="18" customFormat="1" ht="26.25" customHeight="1">
      <c r="A8" s="31" t="s">
        <v>250</v>
      </c>
      <c r="B8" s="32">
        <f>'[8]Sheet1'!$C20</f>
        <v>100</v>
      </c>
      <c r="C8" s="33">
        <f>'[8]Sheet1'!$D20</f>
        <v>103.12927862</v>
      </c>
      <c r="D8" s="34">
        <f>'[8]Sheet1'!$E20</f>
        <v>103.13580843</v>
      </c>
      <c r="E8" s="30"/>
    </row>
    <row r="9" spans="1:5" s="18" customFormat="1" ht="26.25" customHeight="1">
      <c r="A9" s="31" t="s">
        <v>251</v>
      </c>
      <c r="B9" s="32">
        <f>'[8]Sheet1'!$C21</f>
        <v>100.60815203</v>
      </c>
      <c r="C9" s="33">
        <f>'[8]Sheet1'!$D21</f>
        <v>100.20867159</v>
      </c>
      <c r="D9" s="34">
        <f>'[8]Sheet1'!$E21</f>
        <v>99.83955749</v>
      </c>
      <c r="E9" s="30"/>
    </row>
    <row r="10" spans="1:5" s="18" customFormat="1" ht="26.25" customHeight="1">
      <c r="A10" s="31" t="s">
        <v>252</v>
      </c>
      <c r="B10" s="32">
        <f>'[8]Sheet1'!$C22</f>
        <v>101.99642923</v>
      </c>
      <c r="C10" s="33">
        <f>'[8]Sheet1'!$D22</f>
        <v>107.03540537</v>
      </c>
      <c r="D10" s="34">
        <f>'[8]Sheet1'!$E22</f>
        <v>106.48230942</v>
      </c>
      <c r="E10" s="30"/>
    </row>
    <row r="11" spans="1:5" s="18" customFormat="1" ht="26.25" customHeight="1">
      <c r="A11" s="31" t="s">
        <v>253</v>
      </c>
      <c r="B11" s="32">
        <f>'[8]Sheet1'!$C23</f>
        <v>100.12874482</v>
      </c>
      <c r="C11" s="33">
        <f>'[8]Sheet1'!$D23</f>
        <v>103.04188197</v>
      </c>
      <c r="D11" s="34">
        <f>'[8]Sheet1'!$E23</f>
        <v>102.97216706</v>
      </c>
      <c r="E11" s="30"/>
    </row>
    <row r="12" spans="1:5" s="18" customFormat="1" ht="26.25" customHeight="1">
      <c r="A12" s="31" t="s">
        <v>254</v>
      </c>
      <c r="B12" s="32">
        <f>'[8]Sheet1'!$C24</f>
        <v>100.00083952</v>
      </c>
      <c r="C12" s="33">
        <f>'[8]Sheet1'!$D24</f>
        <v>100.73797433</v>
      </c>
      <c r="D12" s="34">
        <f>'[8]Sheet1'!$E24</f>
        <v>100.73755147</v>
      </c>
      <c r="E12" s="30"/>
    </row>
    <row r="13" spans="1:5" s="18" customFormat="1" ht="26.25" customHeight="1">
      <c r="A13" s="31" t="s">
        <v>255</v>
      </c>
      <c r="B13" s="32">
        <f>'[8]Sheet1'!$C25</f>
        <v>100.8941915</v>
      </c>
      <c r="C13" s="33">
        <f>'[8]Sheet1'!$D25</f>
        <v>99.6746576</v>
      </c>
      <c r="D13" s="34">
        <f>'[8]Sheet1'!$E25</f>
        <v>99.11556692</v>
      </c>
      <c r="E13" s="30"/>
    </row>
    <row r="14" spans="1:5" s="18" customFormat="1" ht="26.25" customHeight="1">
      <c r="A14" s="35" t="s">
        <v>256</v>
      </c>
      <c r="B14" s="36">
        <f>'[8]Sheet1'!$C26</f>
        <v>100.89539481</v>
      </c>
      <c r="C14" s="37">
        <f>'[8]Sheet1'!$D26</f>
        <v>101.15272177</v>
      </c>
      <c r="D14" s="38">
        <f>'[8]Sheet1'!$E26</f>
        <v>100.95099097</v>
      </c>
      <c r="E14" s="30"/>
    </row>
    <row r="15" ht="15.75">
      <c r="A15" s="39" t="s">
        <v>257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5"/>
  <sheetViews>
    <sheetView zoomScale="70" zoomScaleNormal="70" zoomScalePageLayoutView="0" workbookViewId="0" topLeftCell="A1">
      <selection activeCell="I18" sqref="I18"/>
    </sheetView>
  </sheetViews>
  <sheetFormatPr defaultColWidth="8.00390625" defaultRowHeight="14.25"/>
  <cols>
    <col min="1" max="1" width="15.00390625" style="225" customWidth="1"/>
    <col min="2" max="2" width="13.125" style="225" customWidth="1"/>
    <col min="3" max="3" width="10.625" style="225" customWidth="1"/>
    <col min="4" max="4" width="11.75390625" style="225" customWidth="1"/>
    <col min="5" max="5" width="12.00390625" style="225" customWidth="1"/>
    <col min="6" max="7" width="12.125" style="225" customWidth="1"/>
    <col min="8" max="8" width="11.375" style="225" customWidth="1"/>
    <col min="9" max="9" width="9.50390625" style="225" customWidth="1"/>
    <col min="10" max="10" width="9.125" style="226" customWidth="1"/>
    <col min="11" max="11" width="10.00390625" style="226" customWidth="1"/>
    <col min="12" max="15" width="9.75390625" style="227" customWidth="1"/>
    <col min="16" max="17" width="11.25390625" style="228" customWidth="1"/>
    <col min="18" max="18" width="9.875" style="227" customWidth="1"/>
    <col min="19" max="19" width="10.75390625" style="227" customWidth="1"/>
    <col min="20" max="21" width="13.75390625" style="228" customWidth="1"/>
    <col min="22" max="22" width="9.50390625" style="227" customWidth="1"/>
    <col min="23" max="23" width="7.50390625" style="227" customWidth="1"/>
    <col min="24" max="25" width="12.375" style="228" customWidth="1"/>
    <col min="26" max="26" width="10.00390625" style="229" customWidth="1"/>
    <col min="27" max="27" width="9.50390625" style="229" customWidth="1"/>
    <col min="28" max="28" width="10.50390625" style="5" customWidth="1"/>
    <col min="29" max="29" width="12.50390625" style="230" customWidth="1"/>
    <col min="30" max="16384" width="8.00390625" style="230" customWidth="1"/>
  </cols>
  <sheetData>
    <row r="1" ht="27.75" customHeight="1"/>
    <row r="2" spans="1:29" ht="33" customHeight="1">
      <c r="A2" s="305" t="s">
        <v>270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s="1" customFormat="1" ht="26.25" customHeight="1">
      <c r="A3" s="311"/>
      <c r="B3" s="320" t="s">
        <v>268</v>
      </c>
      <c r="C3" s="321"/>
      <c r="D3" s="321"/>
      <c r="E3" s="322"/>
      <c r="F3" s="314" t="s">
        <v>288</v>
      </c>
      <c r="G3" s="315"/>
      <c r="H3" s="315"/>
      <c r="I3" s="316"/>
      <c r="J3" s="312" t="s">
        <v>258</v>
      </c>
      <c r="K3" s="312"/>
      <c r="L3" s="313" t="s">
        <v>28</v>
      </c>
      <c r="M3" s="308"/>
      <c r="N3" s="306"/>
      <c r="O3" s="307"/>
      <c r="P3" s="313" t="s">
        <v>34</v>
      </c>
      <c r="Q3" s="313"/>
      <c r="R3" s="313"/>
      <c r="S3" s="313"/>
      <c r="T3" s="313" t="s">
        <v>259</v>
      </c>
      <c r="U3" s="313"/>
      <c r="V3" s="313"/>
      <c r="W3" s="313"/>
      <c r="X3" s="313" t="s">
        <v>260</v>
      </c>
      <c r="Y3" s="313"/>
      <c r="Z3" s="313"/>
      <c r="AA3" s="313"/>
      <c r="AB3" s="326" t="s">
        <v>261</v>
      </c>
      <c r="AC3" s="327"/>
    </row>
    <row r="4" spans="1:29" s="2" customFormat="1" ht="32.25" customHeight="1">
      <c r="A4" s="311"/>
      <c r="B4" s="323"/>
      <c r="C4" s="324"/>
      <c r="D4" s="324"/>
      <c r="E4" s="325"/>
      <c r="F4" s="317"/>
      <c r="G4" s="318"/>
      <c r="H4" s="318"/>
      <c r="I4" s="319"/>
      <c r="J4" s="312"/>
      <c r="K4" s="312"/>
      <c r="L4" s="313"/>
      <c r="M4" s="308"/>
      <c r="N4" s="308" t="s">
        <v>262</v>
      </c>
      <c r="O4" s="309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28"/>
      <c r="AC4" s="329"/>
    </row>
    <row r="5" spans="1:29" s="3" customFormat="1" ht="37.5" customHeight="1">
      <c r="A5" s="6"/>
      <c r="B5" s="7" t="s">
        <v>269</v>
      </c>
      <c r="C5" s="8" t="s">
        <v>263</v>
      </c>
      <c r="D5" s="8" t="s">
        <v>20</v>
      </c>
      <c r="E5" s="8" t="s">
        <v>263</v>
      </c>
      <c r="F5" s="7" t="s">
        <v>176</v>
      </c>
      <c r="G5" s="8" t="s">
        <v>263</v>
      </c>
      <c r="H5" s="8" t="s">
        <v>20</v>
      </c>
      <c r="I5" s="8" t="s">
        <v>263</v>
      </c>
      <c r="J5" s="8" t="s">
        <v>264</v>
      </c>
      <c r="K5" s="8" t="s">
        <v>263</v>
      </c>
      <c r="L5" s="8" t="s">
        <v>20</v>
      </c>
      <c r="M5" s="8" t="s">
        <v>263</v>
      </c>
      <c r="N5" s="13" t="s">
        <v>159</v>
      </c>
      <c r="O5" s="13" t="s">
        <v>263</v>
      </c>
      <c r="P5" s="7" t="s">
        <v>176</v>
      </c>
      <c r="Q5" s="13" t="s">
        <v>263</v>
      </c>
      <c r="R5" s="8" t="s">
        <v>20</v>
      </c>
      <c r="S5" s="8" t="s">
        <v>263</v>
      </c>
      <c r="T5" s="7" t="s">
        <v>176</v>
      </c>
      <c r="U5" s="8" t="s">
        <v>263</v>
      </c>
      <c r="V5" s="8" t="s">
        <v>20</v>
      </c>
      <c r="W5" s="8" t="s">
        <v>263</v>
      </c>
      <c r="X5" s="7" t="s">
        <v>176</v>
      </c>
      <c r="Y5" s="8" t="s">
        <v>263</v>
      </c>
      <c r="Z5" s="8" t="s">
        <v>20</v>
      </c>
      <c r="AA5" s="14" t="s">
        <v>263</v>
      </c>
      <c r="AB5" s="8" t="s">
        <v>286</v>
      </c>
      <c r="AC5" s="8" t="s">
        <v>287</v>
      </c>
    </row>
    <row r="6" spans="1:29" s="4" customFormat="1" ht="37.5" customHeight="1">
      <c r="A6" s="9" t="s">
        <v>98</v>
      </c>
      <c r="B6" s="238">
        <v>4402.9794</v>
      </c>
      <c r="C6" s="10" t="s">
        <v>27</v>
      </c>
      <c r="D6" s="239">
        <v>8.1</v>
      </c>
      <c r="E6" s="10" t="s">
        <v>27</v>
      </c>
      <c r="F6" s="231">
        <v>393.90282</v>
      </c>
      <c r="G6" s="10" t="s">
        <v>27</v>
      </c>
      <c r="H6" s="236">
        <v>27.04</v>
      </c>
      <c r="I6" s="10" t="s">
        <v>27</v>
      </c>
      <c r="J6" s="10">
        <f>'[1]Sheet1'!$G5</f>
        <v>11</v>
      </c>
      <c r="K6" s="10" t="s">
        <v>27</v>
      </c>
      <c r="L6" s="10">
        <f>'[9]2月核减后数据'!$D$6</f>
        <v>10.818942877316246</v>
      </c>
      <c r="M6" s="10" t="s">
        <v>27</v>
      </c>
      <c r="N6" s="10">
        <f>'[10]T100029_1'!$E6</f>
        <v>19.3</v>
      </c>
      <c r="O6" s="10" t="s">
        <v>27</v>
      </c>
      <c r="P6" s="232">
        <f>'[4]Sheet1'!$B5/10000</f>
        <v>288.3440145185508</v>
      </c>
      <c r="Q6" s="10" t="s">
        <v>27</v>
      </c>
      <c r="R6" s="10">
        <f>'[4]Sheet1'!$C5</f>
        <v>7.2</v>
      </c>
      <c r="S6" s="10" t="s">
        <v>27</v>
      </c>
      <c r="T6" s="232">
        <f>'[5]Sheet1'!$B3/10000</f>
        <v>31.813</v>
      </c>
      <c r="U6" s="10" t="s">
        <v>27</v>
      </c>
      <c r="V6" s="10">
        <f>'[5]Sheet1'!$C3</f>
        <v>10.362555895913061</v>
      </c>
      <c r="W6" s="10" t="s">
        <v>27</v>
      </c>
      <c r="X6" s="232">
        <f>'[5]Sheet1'!$D3/10000</f>
        <v>18.4691</v>
      </c>
      <c r="Y6" s="10" t="s">
        <v>27</v>
      </c>
      <c r="Z6" s="10">
        <f>'[5]Sheet1'!$E3</f>
        <v>20.60980467704124</v>
      </c>
      <c r="AA6" s="15" t="s">
        <v>27</v>
      </c>
      <c r="AB6" s="233">
        <v>48</v>
      </c>
      <c r="AC6" s="234">
        <v>13</v>
      </c>
    </row>
    <row r="7" spans="1:29" s="3" customFormat="1" ht="37.5" customHeight="1">
      <c r="A7" s="11" t="s">
        <v>265</v>
      </c>
      <c r="B7" s="238">
        <v>744.45284965158</v>
      </c>
      <c r="C7" s="246">
        <f>RANK(B7,$B$7:$B$19,0)</f>
        <v>1</v>
      </c>
      <c r="D7" s="239">
        <v>8.5</v>
      </c>
      <c r="E7" s="11">
        <f>RANK(D7,$D$7:$D$19)</f>
        <v>4</v>
      </c>
      <c r="F7" s="231">
        <v>47.64071</v>
      </c>
      <c r="G7" s="247">
        <f>RANK(F7,$F$7:$F$19,0)</f>
        <v>2</v>
      </c>
      <c r="H7" s="236">
        <v>20.1</v>
      </c>
      <c r="I7" s="11">
        <f>RANK(H7,$H$7:$H$19)</f>
        <v>9</v>
      </c>
      <c r="J7" s="10">
        <f>'[1]Sheet1'!$G6</f>
        <v>5.3</v>
      </c>
      <c r="K7" s="12">
        <f>RANK(J7,$J$7:$J$19,0)</f>
        <v>11</v>
      </c>
      <c r="L7" s="10">
        <f>'[9]2月核减后数据'!$D8</f>
        <v>12.5</v>
      </c>
      <c r="M7" s="12">
        <f>RANK(L7,$L$7:$L$19,0)</f>
        <v>3</v>
      </c>
      <c r="N7" s="10">
        <f>'[10]T100029_1'!$E7</f>
        <v>18.7</v>
      </c>
      <c r="O7" s="12">
        <f>RANK(N7,$N$7:$N$19)</f>
        <v>6</v>
      </c>
      <c r="P7" s="232">
        <f>'[4]Sheet1'!$B6/10000</f>
        <v>86.04604851260908</v>
      </c>
      <c r="Q7" s="248">
        <f>RANK(P7,$P$7:$P$19,0)</f>
        <v>1</v>
      </c>
      <c r="R7" s="10">
        <f>'[4]Sheet1'!$C6</f>
        <v>7.3</v>
      </c>
      <c r="S7" s="12">
        <f>RANK(R7,$R$7:$R$19,0)</f>
        <v>6</v>
      </c>
      <c r="T7" s="232">
        <f>'[5]Sheet1'!$B11/10000</f>
        <v>1.7107</v>
      </c>
      <c r="U7" s="248">
        <f>RANK(T7,$T$7:$T$19)</f>
        <v>6</v>
      </c>
      <c r="V7" s="10">
        <f>'[5]Sheet1'!$C11</f>
        <v>29.27529660696743</v>
      </c>
      <c r="W7" s="12">
        <f>RANK(V7,$V$7:$V$19,0)</f>
        <v>6</v>
      </c>
      <c r="X7" s="232">
        <f>'[5]Sheet1'!$D11/10000</f>
        <v>1.2881</v>
      </c>
      <c r="Y7" s="248">
        <f>RANK(X7,$X$7:$X$19)</f>
        <v>6</v>
      </c>
      <c r="Z7" s="10">
        <f>'[5]Sheet1'!$E11</f>
        <v>-2.660016625103907</v>
      </c>
      <c r="AA7" s="16">
        <f>RANK(Z7,$Z$7:$Z$19,0)</f>
        <v>11</v>
      </c>
      <c r="AB7" s="233">
        <v>3</v>
      </c>
      <c r="AC7" s="234">
        <v>0</v>
      </c>
    </row>
    <row r="8" spans="1:29" s="3" customFormat="1" ht="37.5" customHeight="1">
      <c r="A8" s="11" t="s">
        <v>101</v>
      </c>
      <c r="B8" s="238">
        <v>328.094026224895</v>
      </c>
      <c r="C8" s="246">
        <f aca="true" t="shared" si="0" ref="C8:C19">RANK(B8,$B$7:$B$19,0)</f>
        <v>8</v>
      </c>
      <c r="D8" s="240">
        <v>1.0999999999999999</v>
      </c>
      <c r="E8" s="11">
        <f aca="true" t="shared" si="1" ref="E8:E19">RANK(D8,$D$7:$D$19)</f>
        <v>13</v>
      </c>
      <c r="F8" s="231">
        <v>17.06333</v>
      </c>
      <c r="G8" s="247">
        <f aca="true" t="shared" si="2" ref="G8:G19">RANK(F8,$F$7:$F$19,0)</f>
        <v>9</v>
      </c>
      <c r="H8" s="236">
        <v>20.1</v>
      </c>
      <c r="I8" s="11">
        <f aca="true" t="shared" si="3" ref="I8:I19">RANK(H8,$H$7:$H$19)</f>
        <v>9</v>
      </c>
      <c r="J8" s="10">
        <f>'[1]Sheet1'!$G7</f>
        <v>14.3</v>
      </c>
      <c r="K8" s="12">
        <f aca="true" t="shared" si="4" ref="K8:K19">RANK(J8,$J$7:$J$19,0)</f>
        <v>4</v>
      </c>
      <c r="L8" s="10">
        <f>'[9]2月核减后数据'!$D9</f>
        <v>13.4</v>
      </c>
      <c r="M8" s="12">
        <f>RANK(L8,$L$7:$L$19,0)</f>
        <v>1</v>
      </c>
      <c r="N8" s="10">
        <f>'[10]T100029_1'!$E8</f>
        <v>24.3</v>
      </c>
      <c r="O8" s="12">
        <f>RANK(N8,$N$7:$N$19)</f>
        <v>5</v>
      </c>
      <c r="P8" s="232">
        <f>'[4]Sheet1'!$B7/10000</f>
        <v>6.194015900295881</v>
      </c>
      <c r="Q8" s="248">
        <f aca="true" t="shared" si="5" ref="Q8:Q19">RANK(P8,$P$7:$P$19,0)</f>
        <v>12</v>
      </c>
      <c r="R8" s="10">
        <f>'[4]Sheet1'!$C7</f>
        <v>7.5</v>
      </c>
      <c r="S8" s="12">
        <f aca="true" t="shared" si="6" ref="S8:S19">RANK(R8,$R$7:$R$19,0)</f>
        <v>4</v>
      </c>
      <c r="T8" s="232">
        <f>'[5]Sheet1'!$B12/10000</f>
        <v>0.6649</v>
      </c>
      <c r="U8" s="248">
        <f aca="true" t="shared" si="7" ref="U8:U19">RANK(T8,$T$7:$T$19)</f>
        <v>10</v>
      </c>
      <c r="V8" s="10">
        <f>'[5]Sheet1'!$C12</f>
        <v>7.641249797636391</v>
      </c>
      <c r="W8" s="12">
        <f aca="true" t="shared" si="8" ref="W8:W19">RANK(V8,$V$7:$V$19,0)</f>
        <v>8</v>
      </c>
      <c r="X8" s="232">
        <f>'[5]Sheet1'!$D12/10000</f>
        <v>0.6629</v>
      </c>
      <c r="Y8" s="248">
        <f aca="true" t="shared" si="9" ref="Y8:Y19">RANK(X8,$X$7:$X$19)</f>
        <v>10</v>
      </c>
      <c r="Z8" s="10">
        <f>'[5]Sheet1'!$E12</f>
        <v>38.885397024931905</v>
      </c>
      <c r="AA8" s="16">
        <f aca="true" t="shared" si="10" ref="AA8:AA19">RANK(Z8,$Z$7:$Z$19,0)</f>
        <v>6</v>
      </c>
      <c r="AB8" s="233">
        <v>2</v>
      </c>
      <c r="AC8" s="234">
        <v>1</v>
      </c>
    </row>
    <row r="9" spans="1:29" s="3" customFormat="1" ht="37.5" customHeight="1">
      <c r="A9" s="11" t="s">
        <v>102</v>
      </c>
      <c r="B9" s="238">
        <v>180.44067026289963</v>
      </c>
      <c r="C9" s="246">
        <f t="shared" si="0"/>
        <v>11</v>
      </c>
      <c r="D9" s="9">
        <v>8.4</v>
      </c>
      <c r="E9" s="11">
        <f t="shared" si="1"/>
        <v>5</v>
      </c>
      <c r="F9" s="231">
        <v>38.30238</v>
      </c>
      <c r="G9" s="247">
        <f t="shared" si="2"/>
        <v>4</v>
      </c>
      <c r="H9" s="236">
        <v>47.3</v>
      </c>
      <c r="I9" s="11">
        <f t="shared" si="3"/>
        <v>2</v>
      </c>
      <c r="J9" s="10">
        <f>'[1]Sheet1'!$G9</f>
        <v>11.2</v>
      </c>
      <c r="K9" s="12">
        <f t="shared" si="4"/>
        <v>6</v>
      </c>
      <c r="L9" s="10">
        <f>'[9]2月核减后数据'!$D10</f>
        <v>10.7</v>
      </c>
      <c r="M9" s="12">
        <f aca="true" t="shared" si="11" ref="M9:M19">RANK(L9,$L$7:$L$19,0)</f>
        <v>10</v>
      </c>
      <c r="N9" s="10">
        <f>'[10]T100029_1'!$E9</f>
        <v>29.1</v>
      </c>
      <c r="O9" s="12">
        <f aca="true" t="shared" si="12" ref="O9:O19">RANK(N9,$N$7:$N$19)</f>
        <v>3</v>
      </c>
      <c r="P9" s="232">
        <f>'[4]Sheet1'!$B8/10000</f>
        <v>8.97339741383542</v>
      </c>
      <c r="Q9" s="248">
        <f t="shared" si="5"/>
        <v>9</v>
      </c>
      <c r="R9" s="10">
        <f>'[4]Sheet1'!$C8</f>
        <v>7.7</v>
      </c>
      <c r="S9" s="12">
        <f t="shared" si="6"/>
        <v>2</v>
      </c>
      <c r="T9" s="232">
        <f>'[5]Sheet1'!$B13/10000</f>
        <v>0.4021</v>
      </c>
      <c r="U9" s="248">
        <f t="shared" si="7"/>
        <v>11</v>
      </c>
      <c r="V9" s="10">
        <f>'[5]Sheet1'!$C13</f>
        <v>2.0817466362020838</v>
      </c>
      <c r="W9" s="12">
        <f t="shared" si="8"/>
        <v>10</v>
      </c>
      <c r="X9" s="232">
        <f>'[5]Sheet1'!$D13/10000</f>
        <v>0.3158</v>
      </c>
      <c r="Y9" s="248">
        <f t="shared" si="9"/>
        <v>11</v>
      </c>
      <c r="Z9" s="10">
        <f>'[5]Sheet1'!$E13</f>
        <v>12.504453152832198</v>
      </c>
      <c r="AA9" s="16">
        <f t="shared" si="10"/>
        <v>8</v>
      </c>
      <c r="AB9" s="233">
        <v>0</v>
      </c>
      <c r="AC9" s="234">
        <v>0</v>
      </c>
    </row>
    <row r="10" spans="1:29" s="3" customFormat="1" ht="37.5" customHeight="1">
      <c r="A10" s="11" t="s">
        <v>103</v>
      </c>
      <c r="B10" s="238">
        <v>385.8049003752002</v>
      </c>
      <c r="C10" s="246">
        <f t="shared" si="0"/>
        <v>4</v>
      </c>
      <c r="D10" s="9">
        <v>8.1</v>
      </c>
      <c r="E10" s="11">
        <f t="shared" si="1"/>
        <v>8</v>
      </c>
      <c r="F10" s="231">
        <v>27.922490000000003</v>
      </c>
      <c r="G10" s="247">
        <f t="shared" si="2"/>
        <v>8</v>
      </c>
      <c r="H10" s="236">
        <v>40.7</v>
      </c>
      <c r="I10" s="11">
        <f t="shared" si="3"/>
        <v>5</v>
      </c>
      <c r="J10" s="10">
        <f>'[1]Sheet1'!$G10</f>
        <v>9.8</v>
      </c>
      <c r="K10" s="12">
        <f t="shared" si="4"/>
        <v>8</v>
      </c>
      <c r="L10" s="10">
        <f>'[9]2月核减后数据'!$D11</f>
        <v>11.3</v>
      </c>
      <c r="M10" s="12">
        <f t="shared" si="11"/>
        <v>6</v>
      </c>
      <c r="N10" s="10">
        <f>'[10]T100029_1'!$E10</f>
        <v>7</v>
      </c>
      <c r="O10" s="12">
        <f t="shared" si="12"/>
        <v>10</v>
      </c>
      <c r="P10" s="232">
        <f>'[4]Sheet1'!$B9/10000</f>
        <v>24.77654454016654</v>
      </c>
      <c r="Q10" s="248">
        <f t="shared" si="5"/>
        <v>4</v>
      </c>
      <c r="R10" s="10">
        <f>'[4]Sheet1'!$C9</f>
        <v>7</v>
      </c>
      <c r="S10" s="12">
        <f t="shared" si="6"/>
        <v>11</v>
      </c>
      <c r="T10" s="232">
        <f>'[5]Sheet1'!$B20/10000</f>
        <v>1.9797</v>
      </c>
      <c r="U10" s="248">
        <f t="shared" si="7"/>
        <v>4</v>
      </c>
      <c r="V10" s="10">
        <f>'[5]Sheet1'!$C20</f>
        <v>-6.090792656894834</v>
      </c>
      <c r="W10" s="12">
        <f t="shared" si="8"/>
        <v>11</v>
      </c>
      <c r="X10" s="232">
        <f>'[5]Sheet1'!$D20/10000</f>
        <v>0.9269</v>
      </c>
      <c r="Y10" s="248">
        <f t="shared" si="9"/>
        <v>7</v>
      </c>
      <c r="Z10" s="10">
        <f>'[5]Sheet1'!$E20</f>
        <v>7.816680237292076</v>
      </c>
      <c r="AA10" s="16">
        <f t="shared" si="10"/>
        <v>9</v>
      </c>
      <c r="AB10" s="233">
        <v>5</v>
      </c>
      <c r="AC10" s="234">
        <v>1</v>
      </c>
    </row>
    <row r="11" spans="1:29" s="3" customFormat="1" ht="37.5" customHeight="1">
      <c r="A11" s="11" t="s">
        <v>104</v>
      </c>
      <c r="B11" s="238">
        <v>394.6361506935937</v>
      </c>
      <c r="C11" s="246">
        <f t="shared" si="0"/>
        <v>3</v>
      </c>
      <c r="D11" s="9">
        <v>8.1</v>
      </c>
      <c r="E11" s="11">
        <f t="shared" si="1"/>
        <v>8</v>
      </c>
      <c r="F11" s="231">
        <v>37.35845</v>
      </c>
      <c r="G11" s="247">
        <f t="shared" si="2"/>
        <v>6</v>
      </c>
      <c r="H11" s="236">
        <v>13</v>
      </c>
      <c r="I11" s="11">
        <f t="shared" si="3"/>
        <v>11</v>
      </c>
      <c r="J11" s="10">
        <f>'[1]Sheet1'!$G11</f>
        <v>6.03056027164686</v>
      </c>
      <c r="K11" s="12">
        <f t="shared" si="4"/>
        <v>10</v>
      </c>
      <c r="L11" s="10">
        <f>'[9]2月核减后数据'!$D12</f>
        <v>10.8</v>
      </c>
      <c r="M11" s="12">
        <f t="shared" si="11"/>
        <v>7</v>
      </c>
      <c r="N11" s="10">
        <f>'[10]T100029_1'!$E11</f>
        <v>-0.1</v>
      </c>
      <c r="O11" s="12">
        <f t="shared" si="12"/>
        <v>12</v>
      </c>
      <c r="P11" s="232">
        <f>'[4]Sheet1'!$B10/10000</f>
        <v>22.184468645086586</v>
      </c>
      <c r="Q11" s="248">
        <f t="shared" si="5"/>
        <v>7</v>
      </c>
      <c r="R11" s="10">
        <f>'[4]Sheet1'!$C10</f>
        <v>6.8</v>
      </c>
      <c r="S11" s="12">
        <f t="shared" si="6"/>
        <v>12</v>
      </c>
      <c r="T11" s="232">
        <f>'[5]Sheet1'!$B19/10000</f>
        <v>1.126</v>
      </c>
      <c r="U11" s="248">
        <f t="shared" si="7"/>
        <v>9</v>
      </c>
      <c r="V11" s="10">
        <f>'[5]Sheet1'!$C19</f>
        <v>3.350160624139505</v>
      </c>
      <c r="W11" s="12">
        <f t="shared" si="8"/>
        <v>9</v>
      </c>
      <c r="X11" s="232">
        <f>'[5]Sheet1'!$D19/10000</f>
        <v>0.7131</v>
      </c>
      <c r="Y11" s="248">
        <f t="shared" si="9"/>
        <v>8</v>
      </c>
      <c r="Z11" s="10">
        <f>'[5]Sheet1'!$E19</f>
        <v>4.147801957061475</v>
      </c>
      <c r="AA11" s="16">
        <f t="shared" si="10"/>
        <v>10</v>
      </c>
      <c r="AB11" s="233">
        <v>0</v>
      </c>
      <c r="AC11" s="234">
        <v>0</v>
      </c>
    </row>
    <row r="12" spans="1:29" s="3" customFormat="1" ht="37.5" customHeight="1">
      <c r="A12" s="11" t="s">
        <v>105</v>
      </c>
      <c r="B12" s="238">
        <v>369.0246550990692</v>
      </c>
      <c r="C12" s="246">
        <f t="shared" si="0"/>
        <v>5</v>
      </c>
      <c r="D12" s="9">
        <v>8.4</v>
      </c>
      <c r="E12" s="11">
        <f t="shared" si="1"/>
        <v>5</v>
      </c>
      <c r="F12" s="231">
        <v>14.525210000000001</v>
      </c>
      <c r="G12" s="247">
        <f t="shared" si="2"/>
        <v>12</v>
      </c>
      <c r="H12" s="236">
        <v>24</v>
      </c>
      <c r="I12" s="11">
        <f t="shared" si="3"/>
        <v>8</v>
      </c>
      <c r="J12" s="10">
        <f>'[1]Sheet1'!$G12</f>
        <v>11.6</v>
      </c>
      <c r="K12" s="12">
        <f t="shared" si="4"/>
        <v>5</v>
      </c>
      <c r="L12" s="10">
        <f>'[9]2月核减后数据'!$D13</f>
        <v>11.5</v>
      </c>
      <c r="M12" s="12">
        <f t="shared" si="11"/>
        <v>5</v>
      </c>
      <c r="N12" s="10">
        <f>'[10]T100029_1'!$E12</f>
        <v>7.2</v>
      </c>
      <c r="O12" s="12">
        <f t="shared" si="12"/>
        <v>9</v>
      </c>
      <c r="P12" s="232">
        <f>'[4]Sheet1'!$B11/10000</f>
        <v>23.236762515215055</v>
      </c>
      <c r="Q12" s="248">
        <f t="shared" si="5"/>
        <v>5</v>
      </c>
      <c r="R12" s="10">
        <f>'[4]Sheet1'!$C11</f>
        <v>7.8</v>
      </c>
      <c r="S12" s="12">
        <f t="shared" si="6"/>
        <v>1</v>
      </c>
      <c r="T12" s="232">
        <f>'[5]Sheet1'!$B17/10000</f>
        <v>4.0817</v>
      </c>
      <c r="U12" s="248">
        <f t="shared" si="7"/>
        <v>1</v>
      </c>
      <c r="V12" s="10">
        <f>'[5]Sheet1'!$C17</f>
        <v>-23.848880597014926</v>
      </c>
      <c r="W12" s="12">
        <f t="shared" si="8"/>
        <v>13</v>
      </c>
      <c r="X12" s="232">
        <f>'[5]Sheet1'!$D17/10000</f>
        <v>1.3645</v>
      </c>
      <c r="Y12" s="248">
        <f t="shared" si="9"/>
        <v>5</v>
      </c>
      <c r="Z12" s="10">
        <f>'[5]Sheet1'!$E17</f>
        <v>-11.574104076210219</v>
      </c>
      <c r="AA12" s="16">
        <f t="shared" si="10"/>
        <v>13</v>
      </c>
      <c r="AB12" s="233">
        <v>10</v>
      </c>
      <c r="AC12" s="234">
        <v>3</v>
      </c>
    </row>
    <row r="13" spans="1:29" s="3" customFormat="1" ht="37.5" customHeight="1">
      <c r="A13" s="11" t="s">
        <v>106</v>
      </c>
      <c r="B13" s="238">
        <v>361.2391975812365</v>
      </c>
      <c r="C13" s="246">
        <f t="shared" si="0"/>
        <v>7</v>
      </c>
      <c r="D13" s="9">
        <v>8.6</v>
      </c>
      <c r="E13" s="11">
        <f t="shared" si="1"/>
        <v>3</v>
      </c>
      <c r="F13" s="231">
        <v>47.33127</v>
      </c>
      <c r="G13" s="247">
        <f t="shared" si="2"/>
        <v>3</v>
      </c>
      <c r="H13" s="236">
        <v>47.3</v>
      </c>
      <c r="I13" s="11">
        <f t="shared" si="3"/>
        <v>2</v>
      </c>
      <c r="J13" s="10">
        <f>'[1]Sheet1'!$G$13</f>
        <v>10.3</v>
      </c>
      <c r="K13" s="12">
        <f t="shared" si="4"/>
        <v>7</v>
      </c>
      <c r="L13" s="10">
        <f>'[9]2月核减后数据'!$D14</f>
        <v>12.5</v>
      </c>
      <c r="M13" s="12">
        <f t="shared" si="11"/>
        <v>3</v>
      </c>
      <c r="N13" s="10">
        <f>'[10]T100029_1'!$E13</f>
        <v>24.9</v>
      </c>
      <c r="O13" s="12">
        <f t="shared" si="12"/>
        <v>4</v>
      </c>
      <c r="P13" s="232">
        <f>'[4]Sheet1'!$B12/10000</f>
        <v>25.22800645132503</v>
      </c>
      <c r="Q13" s="248">
        <f t="shared" si="5"/>
        <v>3</v>
      </c>
      <c r="R13" s="10">
        <f>'[4]Sheet1'!$C12</f>
        <v>7.1</v>
      </c>
      <c r="S13" s="12">
        <f t="shared" si="6"/>
        <v>9</v>
      </c>
      <c r="T13" s="232">
        <f>'[5]Sheet1'!$B16/10000</f>
        <v>2.8023</v>
      </c>
      <c r="U13" s="248">
        <f t="shared" si="7"/>
        <v>2</v>
      </c>
      <c r="V13" s="10">
        <f>'[5]Sheet1'!$C16</f>
        <v>22.961825362000894</v>
      </c>
      <c r="W13" s="12">
        <f t="shared" si="8"/>
        <v>7</v>
      </c>
      <c r="X13" s="232">
        <f>'[5]Sheet1'!$D16/10000</f>
        <v>1.9515</v>
      </c>
      <c r="Y13" s="248">
        <f t="shared" si="9"/>
        <v>2</v>
      </c>
      <c r="Z13" s="10">
        <f>'[5]Sheet1'!$E16</f>
        <v>22.983362742626667</v>
      </c>
      <c r="AA13" s="16">
        <f t="shared" si="10"/>
        <v>7</v>
      </c>
      <c r="AB13" s="233">
        <v>2</v>
      </c>
      <c r="AC13" s="234">
        <v>1</v>
      </c>
    </row>
    <row r="14" spans="1:29" s="3" customFormat="1" ht="37.5" customHeight="1">
      <c r="A14" s="11" t="s">
        <v>107</v>
      </c>
      <c r="B14" s="238">
        <v>463.9366326913708</v>
      </c>
      <c r="C14" s="246">
        <f t="shared" si="0"/>
        <v>2</v>
      </c>
      <c r="D14" s="9">
        <v>8.1</v>
      </c>
      <c r="E14" s="11">
        <f t="shared" si="1"/>
        <v>8</v>
      </c>
      <c r="F14" s="231">
        <v>15.110579999999999</v>
      </c>
      <c r="G14" s="247">
        <f t="shared" si="2"/>
        <v>11</v>
      </c>
      <c r="H14" s="236">
        <v>47.8</v>
      </c>
      <c r="I14" s="11">
        <f t="shared" si="3"/>
        <v>1</v>
      </c>
      <c r="J14" s="10">
        <f>'[1]Sheet1'!$G14</f>
        <v>9.6</v>
      </c>
      <c r="K14" s="12">
        <f t="shared" si="4"/>
        <v>9</v>
      </c>
      <c r="L14" s="10">
        <f>'[9]2月核减后数据'!$D15</f>
        <v>9</v>
      </c>
      <c r="M14" s="12">
        <f t="shared" si="11"/>
        <v>13</v>
      </c>
      <c r="N14" s="10">
        <f>'[10]T100029_1'!$E14</f>
        <v>16.4</v>
      </c>
      <c r="O14" s="12">
        <f t="shared" si="12"/>
        <v>7</v>
      </c>
      <c r="P14" s="232">
        <f>'[4]Sheet1'!$B13/10000</f>
        <v>22.88122972073669</v>
      </c>
      <c r="Q14" s="248">
        <f t="shared" si="5"/>
        <v>6</v>
      </c>
      <c r="R14" s="10">
        <f>'[4]Sheet1'!$C13</f>
        <v>6.7</v>
      </c>
      <c r="S14" s="12">
        <f t="shared" si="6"/>
        <v>13</v>
      </c>
      <c r="T14" s="232">
        <f>'[5]Sheet1'!$B15/10000</f>
        <v>2.6268</v>
      </c>
      <c r="U14" s="248">
        <f t="shared" si="7"/>
        <v>3</v>
      </c>
      <c r="V14" s="10">
        <f>'[5]Sheet1'!$C15</f>
        <v>38.727224716134145</v>
      </c>
      <c r="W14" s="12">
        <f t="shared" si="8"/>
        <v>4</v>
      </c>
      <c r="X14" s="232">
        <f>'[5]Sheet1'!$D15/10000</f>
        <v>2.0703</v>
      </c>
      <c r="Y14" s="248">
        <f t="shared" si="9"/>
        <v>1</v>
      </c>
      <c r="Z14" s="10">
        <f>'[5]Sheet1'!$E15</f>
        <v>54.707816469884904</v>
      </c>
      <c r="AA14" s="16">
        <f t="shared" si="10"/>
        <v>4</v>
      </c>
      <c r="AB14" s="233">
        <v>6</v>
      </c>
      <c r="AC14" s="234">
        <v>1</v>
      </c>
    </row>
    <row r="15" spans="1:29" s="3" customFormat="1" ht="37.5" customHeight="1">
      <c r="A15" s="11" t="s">
        <v>108</v>
      </c>
      <c r="B15" s="238">
        <v>309.87677990395184</v>
      </c>
      <c r="C15" s="246">
        <f t="shared" si="0"/>
        <v>9</v>
      </c>
      <c r="D15" s="9">
        <v>7.8</v>
      </c>
      <c r="E15" s="11">
        <f t="shared" si="1"/>
        <v>12</v>
      </c>
      <c r="F15" s="231">
        <v>15.13946</v>
      </c>
      <c r="G15" s="247">
        <f t="shared" si="2"/>
        <v>10</v>
      </c>
      <c r="H15" s="236">
        <v>11.7</v>
      </c>
      <c r="I15" s="11">
        <f t="shared" si="3"/>
        <v>12</v>
      </c>
      <c r="J15" s="10">
        <f>'[1]Sheet1'!$G15</f>
        <v>1.3</v>
      </c>
      <c r="K15" s="12">
        <f t="shared" si="4"/>
        <v>13</v>
      </c>
      <c r="L15" s="10">
        <f>'[9]2月核减后数据'!$D16</f>
        <v>9.3</v>
      </c>
      <c r="M15" s="12">
        <f t="shared" si="11"/>
        <v>12</v>
      </c>
      <c r="N15" s="10">
        <f>'[10]T100029_1'!$E15</f>
        <v>13.8</v>
      </c>
      <c r="O15" s="12">
        <f t="shared" si="12"/>
        <v>8</v>
      </c>
      <c r="P15" s="232">
        <f>'[4]Sheet1'!$B14/10000</f>
        <v>18.07883453189779</v>
      </c>
      <c r="Q15" s="248">
        <f t="shared" si="5"/>
        <v>8</v>
      </c>
      <c r="R15" s="10">
        <f>'[4]Sheet1'!$C14</f>
        <v>7.2</v>
      </c>
      <c r="S15" s="12">
        <f t="shared" si="6"/>
        <v>7</v>
      </c>
      <c r="T15" s="232">
        <f>'[5]Sheet1'!$B18/10000</f>
        <v>1.673</v>
      </c>
      <c r="U15" s="248">
        <f t="shared" si="7"/>
        <v>7</v>
      </c>
      <c r="V15" s="10">
        <f>'[5]Sheet1'!$C18</f>
        <v>70.43602281988589</v>
      </c>
      <c r="W15" s="12">
        <f t="shared" si="8"/>
        <v>1</v>
      </c>
      <c r="X15" s="232">
        <f>'[5]Sheet1'!$D18/10000</f>
        <v>0.7025</v>
      </c>
      <c r="Y15" s="248">
        <f t="shared" si="9"/>
        <v>9</v>
      </c>
      <c r="Z15" s="10">
        <f>'[5]Sheet1'!$E18</f>
        <v>-9.63467970156934</v>
      </c>
      <c r="AA15" s="16">
        <f t="shared" si="10"/>
        <v>12</v>
      </c>
      <c r="AB15" s="233">
        <v>10</v>
      </c>
      <c r="AC15" s="234">
        <v>4</v>
      </c>
    </row>
    <row r="16" spans="1:29" s="3" customFormat="1" ht="37.5" customHeight="1">
      <c r="A16" s="11" t="s">
        <v>266</v>
      </c>
      <c r="B16" s="238">
        <v>363.47860059935476</v>
      </c>
      <c r="C16" s="246">
        <f t="shared" si="0"/>
        <v>6</v>
      </c>
      <c r="D16" s="236">
        <v>14</v>
      </c>
      <c r="E16" s="11">
        <f t="shared" si="1"/>
        <v>2</v>
      </c>
      <c r="F16" s="235">
        <v>58.237719999999996</v>
      </c>
      <c r="G16" s="247">
        <f t="shared" si="2"/>
        <v>1</v>
      </c>
      <c r="H16" s="237">
        <v>4.7</v>
      </c>
      <c r="I16" s="11">
        <f t="shared" si="3"/>
        <v>13</v>
      </c>
      <c r="J16" s="10">
        <f>'[1]Sheet1'!$G16</f>
        <v>15.1</v>
      </c>
      <c r="K16" s="12">
        <f t="shared" si="4"/>
        <v>3</v>
      </c>
      <c r="L16" s="10">
        <f>'[9]2月核减后数据'!$D17</f>
        <v>10.8</v>
      </c>
      <c r="M16" s="12">
        <f t="shared" si="11"/>
        <v>7</v>
      </c>
      <c r="N16" s="10">
        <f>'[10]T100029_1'!$E16</f>
        <v>34.9</v>
      </c>
      <c r="O16" s="12">
        <f t="shared" si="12"/>
        <v>2</v>
      </c>
      <c r="P16" s="232">
        <f>'[4]Sheet1'!$B15/10000</f>
        <v>34.078963730147734</v>
      </c>
      <c r="Q16" s="248">
        <f t="shared" si="5"/>
        <v>2</v>
      </c>
      <c r="R16" s="10">
        <f>'[4]Sheet1'!$C15</f>
        <v>7.1</v>
      </c>
      <c r="S16" s="12">
        <f t="shared" si="6"/>
        <v>9</v>
      </c>
      <c r="T16" s="232">
        <f>'[5]Sheet1'!$B8/10000</f>
        <v>1.8737</v>
      </c>
      <c r="U16" s="248">
        <f t="shared" si="7"/>
        <v>5</v>
      </c>
      <c r="V16" s="10">
        <f>'[5]Sheet1'!$C8</f>
        <v>-19.250991208412344</v>
      </c>
      <c r="W16" s="12">
        <f t="shared" si="8"/>
        <v>12</v>
      </c>
      <c r="X16" s="232">
        <f>'[5]Sheet1'!$D8/10000</f>
        <v>1.829</v>
      </c>
      <c r="Y16" s="248">
        <f t="shared" si="9"/>
        <v>3</v>
      </c>
      <c r="Z16" s="10">
        <f>'[5]Sheet1'!$E8</f>
        <v>56.807270233196164</v>
      </c>
      <c r="AA16" s="16">
        <f t="shared" si="10"/>
        <v>3</v>
      </c>
      <c r="AB16" s="233">
        <v>3</v>
      </c>
      <c r="AC16" s="234">
        <v>1</v>
      </c>
    </row>
    <row r="17" spans="1:29" s="3" customFormat="1" ht="37.5" customHeight="1">
      <c r="A17" s="11" t="s">
        <v>267</v>
      </c>
      <c r="B17" s="238">
        <v>127.51371465145944</v>
      </c>
      <c r="C17" s="246">
        <f t="shared" si="0"/>
        <v>12</v>
      </c>
      <c r="D17" s="236">
        <v>8</v>
      </c>
      <c r="E17" s="11">
        <f t="shared" si="1"/>
        <v>11</v>
      </c>
      <c r="F17" s="235">
        <v>31.257279999999998</v>
      </c>
      <c r="G17" s="247">
        <f t="shared" si="2"/>
        <v>7</v>
      </c>
      <c r="H17" s="237">
        <v>33.5</v>
      </c>
      <c r="I17" s="11">
        <f t="shared" si="3"/>
        <v>7</v>
      </c>
      <c r="J17" s="10">
        <f>'[1]Sheet1'!$G17</f>
        <v>5.1</v>
      </c>
      <c r="K17" s="12">
        <f t="shared" si="4"/>
        <v>12</v>
      </c>
      <c r="L17" s="10">
        <f>'[9]2月核减后数据'!$D18</f>
        <v>10.8</v>
      </c>
      <c r="M17" s="12">
        <f t="shared" si="11"/>
        <v>7</v>
      </c>
      <c r="N17" s="10">
        <f>'[10]T100029_1'!$E17</f>
        <v>-29.5</v>
      </c>
      <c r="O17" s="12">
        <f t="shared" si="12"/>
        <v>13</v>
      </c>
      <c r="P17" s="232">
        <f>'[4]Sheet1'!$B16/10000</f>
        <v>6.902294216229349</v>
      </c>
      <c r="Q17" s="248">
        <f t="shared" si="5"/>
        <v>10</v>
      </c>
      <c r="R17" s="10">
        <f>'[4]Sheet1'!$C16</f>
        <v>7.2</v>
      </c>
      <c r="S17" s="12">
        <f t="shared" si="6"/>
        <v>7</v>
      </c>
      <c r="T17" s="232">
        <f>'[5]Sheet1'!$B9/10000</f>
        <v>0.2966</v>
      </c>
      <c r="U17" s="248">
        <f t="shared" si="7"/>
        <v>12</v>
      </c>
      <c r="V17" s="10">
        <f>'[5]Sheet1'!$C9</f>
        <v>50.94147582697201</v>
      </c>
      <c r="W17" s="12">
        <f t="shared" si="8"/>
        <v>2</v>
      </c>
      <c r="X17" s="232">
        <f>'[5]Sheet1'!$D9/10000</f>
        <v>0.2855</v>
      </c>
      <c r="Y17" s="248">
        <f t="shared" si="9"/>
        <v>12</v>
      </c>
      <c r="Z17" s="10">
        <f>'[5]Sheet1'!$E9</f>
        <v>49.633123689727455</v>
      </c>
      <c r="AA17" s="16">
        <f t="shared" si="10"/>
        <v>5</v>
      </c>
      <c r="AB17" s="233">
        <v>0</v>
      </c>
      <c r="AC17" s="234">
        <v>0</v>
      </c>
    </row>
    <row r="18" spans="1:29" s="3" customFormat="1" ht="37.5" customHeight="1">
      <c r="A18" s="11" t="s">
        <v>109</v>
      </c>
      <c r="B18" s="238">
        <v>99.27772377441752</v>
      </c>
      <c r="C18" s="246">
        <f t="shared" si="0"/>
        <v>13</v>
      </c>
      <c r="D18" s="9">
        <v>8.3</v>
      </c>
      <c r="E18" s="11">
        <f t="shared" si="1"/>
        <v>7</v>
      </c>
      <c r="F18" s="235">
        <v>6.17206</v>
      </c>
      <c r="G18" s="247">
        <f t="shared" si="2"/>
        <v>13</v>
      </c>
      <c r="H18" s="237">
        <v>37</v>
      </c>
      <c r="I18" s="11">
        <f t="shared" si="3"/>
        <v>6</v>
      </c>
      <c r="J18" s="10">
        <f>'[1]Sheet1'!$G18</f>
        <v>16.4</v>
      </c>
      <c r="K18" s="12">
        <f t="shared" si="4"/>
        <v>2</v>
      </c>
      <c r="L18" s="10">
        <f>'[9]2月核减后数据'!$D$20</f>
        <v>9.65069860279442</v>
      </c>
      <c r="M18" s="12">
        <f t="shared" si="11"/>
        <v>11</v>
      </c>
      <c r="N18" s="10">
        <f>'[10]T100029_1'!$E$20</f>
        <v>1.5</v>
      </c>
      <c r="O18" s="12">
        <f t="shared" si="12"/>
        <v>11</v>
      </c>
      <c r="P18" s="232">
        <f>'[4]Sheet1'!$B17/10000</f>
        <v>3.525179603718433</v>
      </c>
      <c r="Q18" s="248">
        <f t="shared" si="5"/>
        <v>13</v>
      </c>
      <c r="R18" s="10">
        <f>'[4]Sheet1'!$C17</f>
        <v>7.5</v>
      </c>
      <c r="S18" s="12">
        <f t="shared" si="6"/>
        <v>4</v>
      </c>
      <c r="T18" s="232">
        <f>'[5]Sheet1'!$B7/10000</f>
        <v>0.2816</v>
      </c>
      <c r="U18" s="248">
        <f t="shared" si="7"/>
        <v>13</v>
      </c>
      <c r="V18" s="10">
        <f>'[5]Sheet1'!$C7</f>
        <v>38.378378378378386</v>
      </c>
      <c r="W18" s="12">
        <f t="shared" si="8"/>
        <v>5</v>
      </c>
      <c r="X18" s="232">
        <f>'[5]Sheet1'!$D7/10000</f>
        <v>0.2279</v>
      </c>
      <c r="Y18" s="248">
        <f t="shared" si="9"/>
        <v>13</v>
      </c>
      <c r="Z18" s="10">
        <f>'[5]Sheet1'!$E7</f>
        <v>110.23985239852396</v>
      </c>
      <c r="AA18" s="16">
        <f t="shared" si="10"/>
        <v>1</v>
      </c>
      <c r="AB18" s="233">
        <v>1</v>
      </c>
      <c r="AC18" s="234">
        <v>0</v>
      </c>
    </row>
    <row r="19" spans="1:29" s="3" customFormat="1" ht="37.5" customHeight="1">
      <c r="A19" s="11" t="s">
        <v>110</v>
      </c>
      <c r="B19" s="238">
        <v>275.20351586194624</v>
      </c>
      <c r="C19" s="246">
        <f t="shared" si="0"/>
        <v>10</v>
      </c>
      <c r="D19" s="9">
        <v>47.199999999999996</v>
      </c>
      <c r="E19" s="11">
        <f t="shared" si="1"/>
        <v>1</v>
      </c>
      <c r="F19" s="235">
        <v>37.841879999999996</v>
      </c>
      <c r="G19" s="247">
        <f t="shared" si="2"/>
        <v>5</v>
      </c>
      <c r="H19" s="237">
        <v>44.9</v>
      </c>
      <c r="I19" s="11">
        <f t="shared" si="3"/>
        <v>4</v>
      </c>
      <c r="J19" s="10">
        <f>'[1]Sheet1'!$G19</f>
        <v>21.8</v>
      </c>
      <c r="K19" s="12">
        <f t="shared" si="4"/>
        <v>1</v>
      </c>
      <c r="L19" s="10">
        <f>'[9]2月核减后数据'!$D$19</f>
        <v>13.346754147461198</v>
      </c>
      <c r="M19" s="12">
        <f t="shared" si="11"/>
        <v>2</v>
      </c>
      <c r="N19" s="10">
        <f>'[10]T100029_1'!$E$18</f>
        <v>65.7</v>
      </c>
      <c r="O19" s="12">
        <f t="shared" si="12"/>
        <v>1</v>
      </c>
      <c r="P19" s="232">
        <f>'[4]Sheet1'!$B18/10000</f>
        <v>6.238268737287136</v>
      </c>
      <c r="Q19" s="248">
        <f t="shared" si="5"/>
        <v>11</v>
      </c>
      <c r="R19" s="10">
        <f>'[4]Sheet1'!$C18</f>
        <v>7.6</v>
      </c>
      <c r="S19" s="12">
        <f t="shared" si="6"/>
        <v>3</v>
      </c>
      <c r="T19" s="232">
        <f>'[5]Sheet1'!$B10/10000</f>
        <v>1.4895</v>
      </c>
      <c r="U19" s="248">
        <f t="shared" si="7"/>
        <v>8</v>
      </c>
      <c r="V19" s="10">
        <f>'[5]Sheet1'!$C10</f>
        <v>41.85714285714286</v>
      </c>
      <c r="W19" s="12">
        <f t="shared" si="8"/>
        <v>3</v>
      </c>
      <c r="X19" s="232">
        <f>'[5]Sheet1'!$D10/10000</f>
        <v>1.4053</v>
      </c>
      <c r="Y19" s="248">
        <f t="shared" si="9"/>
        <v>4</v>
      </c>
      <c r="Z19" s="10">
        <f>'[5]Sheet1'!$E10</f>
        <v>61.343283582089555</v>
      </c>
      <c r="AA19" s="16">
        <f t="shared" si="10"/>
        <v>2</v>
      </c>
      <c r="AB19" s="233">
        <v>6</v>
      </c>
      <c r="AC19" s="234">
        <v>1</v>
      </c>
    </row>
    <row r="20" spans="1:29" ht="32.2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</row>
    <row r="21" spans="12:15" ht="15.75">
      <c r="L21" s="228"/>
      <c r="M21" s="228"/>
      <c r="N21" s="228"/>
      <c r="O21" s="228"/>
    </row>
    <row r="22" spans="12:15" ht="15.75">
      <c r="L22" s="228"/>
      <c r="M22" s="228"/>
      <c r="N22" s="228"/>
      <c r="O22" s="228"/>
    </row>
    <row r="23" spans="12:15" ht="15.75">
      <c r="L23" s="228"/>
      <c r="M23" s="228"/>
      <c r="N23" s="228"/>
      <c r="O23" s="228"/>
    </row>
    <row r="24" spans="12:15" ht="15.75">
      <c r="L24" s="228"/>
      <c r="M24" s="228"/>
      <c r="N24" s="228"/>
      <c r="O24" s="228"/>
    </row>
    <row r="25" spans="12:15" ht="15.75">
      <c r="L25" s="228"/>
      <c r="M25" s="228"/>
      <c r="N25" s="228"/>
      <c r="O25" s="228"/>
    </row>
    <row r="26" spans="12:15" ht="15.75">
      <c r="L26" s="228"/>
      <c r="M26" s="228"/>
      <c r="N26" s="228"/>
      <c r="O26" s="228"/>
    </row>
    <row r="27" spans="12:15" ht="15.75">
      <c r="L27" s="228"/>
      <c r="M27" s="228"/>
      <c r="N27" s="228"/>
      <c r="O27" s="228"/>
    </row>
    <row r="28" spans="12:15" ht="15.75">
      <c r="L28" s="228"/>
      <c r="M28" s="228"/>
      <c r="N28" s="228"/>
      <c r="O28" s="228"/>
    </row>
    <row r="29" spans="12:15" ht="15.75">
      <c r="L29" s="228"/>
      <c r="M29" s="228"/>
      <c r="N29" s="228"/>
      <c r="O29" s="228"/>
    </row>
    <row r="30" spans="12:15" ht="15.75">
      <c r="L30" s="228"/>
      <c r="M30" s="228"/>
      <c r="N30" s="228"/>
      <c r="O30" s="228"/>
    </row>
    <row r="31" spans="12:15" ht="15.75">
      <c r="L31" s="228"/>
      <c r="M31" s="228"/>
      <c r="N31" s="228"/>
      <c r="O31" s="228"/>
    </row>
    <row r="32" spans="12:15" ht="15.75">
      <c r="L32" s="228"/>
      <c r="M32" s="228"/>
      <c r="N32" s="228"/>
      <c r="O32" s="228"/>
    </row>
    <row r="33" spans="12:15" ht="15.75">
      <c r="L33" s="228"/>
      <c r="M33" s="228"/>
      <c r="N33" s="228"/>
      <c r="O33" s="228"/>
    </row>
    <row r="34" spans="12:15" ht="15.75">
      <c r="L34" s="228"/>
      <c r="M34" s="228"/>
      <c r="N34" s="228"/>
      <c r="O34" s="228"/>
    </row>
    <row r="35" spans="12:15" ht="15.75">
      <c r="L35" s="228"/>
      <c r="M35" s="228"/>
      <c r="N35" s="228"/>
      <c r="O35" s="228"/>
    </row>
    <row r="36" spans="12:15" ht="15.75">
      <c r="L36" s="228"/>
      <c r="M36" s="228"/>
      <c r="N36" s="228"/>
      <c r="O36" s="228"/>
    </row>
    <row r="37" spans="12:15" ht="15.75">
      <c r="L37" s="228"/>
      <c r="M37" s="228"/>
      <c r="N37" s="228"/>
      <c r="O37" s="228"/>
    </row>
    <row r="38" spans="12:15" ht="15.75">
      <c r="L38" s="228"/>
      <c r="M38" s="228"/>
      <c r="N38" s="228"/>
      <c r="O38" s="228"/>
    </row>
    <row r="39" spans="12:15" ht="15.75">
      <c r="L39" s="228"/>
      <c r="M39" s="228"/>
      <c r="N39" s="228"/>
      <c r="O39" s="228"/>
    </row>
    <row r="40" spans="12:15" ht="15.75">
      <c r="L40" s="228"/>
      <c r="M40" s="228"/>
      <c r="N40" s="228"/>
      <c r="O40" s="228"/>
    </row>
    <row r="41" spans="12:15" ht="15.75">
      <c r="L41" s="228"/>
      <c r="M41" s="228"/>
      <c r="N41" s="228"/>
      <c r="O41" s="228"/>
    </row>
    <row r="42" spans="12:15" ht="15.75">
      <c r="L42" s="228"/>
      <c r="M42" s="228"/>
      <c r="N42" s="228"/>
      <c r="O42" s="228"/>
    </row>
    <row r="43" spans="12:15" ht="15.75">
      <c r="L43" s="228"/>
      <c r="M43" s="228"/>
      <c r="N43" s="228"/>
      <c r="O43" s="228"/>
    </row>
    <row r="44" spans="12:15" ht="15.75">
      <c r="L44" s="228"/>
      <c r="M44" s="228"/>
      <c r="N44" s="228"/>
      <c r="O44" s="228"/>
    </row>
    <row r="45" spans="12:15" ht="15.75">
      <c r="L45" s="228"/>
      <c r="M45" s="228"/>
      <c r="N45" s="228"/>
      <c r="O45" s="228"/>
    </row>
  </sheetData>
  <sheetProtection/>
  <mergeCells count="13">
    <mergeCell ref="B3:E4"/>
    <mergeCell ref="X3:AA4"/>
    <mergeCell ref="AB3:AC4"/>
    <mergeCell ref="A2:AC2"/>
    <mergeCell ref="N3:O3"/>
    <mergeCell ref="N4:O4"/>
    <mergeCell ref="A20:AC20"/>
    <mergeCell ref="A3:A4"/>
    <mergeCell ref="J3:K4"/>
    <mergeCell ref="L3:M4"/>
    <mergeCell ref="F3:I4"/>
    <mergeCell ref="P3:S4"/>
    <mergeCell ref="T3:W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zoomScalePageLayoutView="0" workbookViewId="0" topLeftCell="A10">
      <selection activeCell="G4" sqref="G4"/>
    </sheetView>
  </sheetViews>
  <sheetFormatPr defaultColWidth="8.00390625" defaultRowHeight="14.25"/>
  <cols>
    <col min="1" max="1" width="26.75390625" style="249" customWidth="1"/>
    <col min="2" max="2" width="16.00390625" style="261" customWidth="1"/>
    <col min="3" max="3" width="14.75390625" style="261" customWidth="1"/>
    <col min="4" max="4" width="16.50390625" style="262" customWidth="1"/>
    <col min="5" max="14" width="9.00390625" style="249" customWidth="1"/>
    <col min="15" max="110" width="8.00390625" style="249" customWidth="1"/>
    <col min="111" max="132" width="9.00390625" style="249" customWidth="1"/>
    <col min="133" max="16384" width="8.00390625" style="249" customWidth="1"/>
  </cols>
  <sheetData>
    <row r="1" spans="1:4" ht="31.5" customHeight="1">
      <c r="A1" s="274" t="s">
        <v>16</v>
      </c>
      <c r="B1" s="274"/>
      <c r="C1" s="274"/>
      <c r="D1" s="274"/>
    </row>
    <row r="2" spans="1:4" ht="17.25" customHeight="1">
      <c r="A2" s="197"/>
      <c r="B2" s="197"/>
      <c r="C2" s="197"/>
      <c r="D2" s="198"/>
    </row>
    <row r="3" spans="1:4" s="196" customFormat="1" ht="36" customHeight="1">
      <c r="A3" s="199" t="s">
        <v>17</v>
      </c>
      <c r="B3" s="200" t="s">
        <v>18</v>
      </c>
      <c r="C3" s="201" t="s">
        <v>19</v>
      </c>
      <c r="D3" s="202" t="s">
        <v>20</v>
      </c>
    </row>
    <row r="4" spans="1:4" s="196" customFormat="1" ht="22.5" customHeight="1">
      <c r="A4" s="203" t="s">
        <v>21</v>
      </c>
      <c r="B4" s="204" t="s">
        <v>22</v>
      </c>
      <c r="C4" s="205">
        <v>4402.9794</v>
      </c>
      <c r="D4" s="206">
        <v>8.1</v>
      </c>
    </row>
    <row r="5" spans="1:4" s="196" customFormat="1" ht="22.5" customHeight="1">
      <c r="A5" s="203" t="s">
        <v>23</v>
      </c>
      <c r="B5" s="204" t="s">
        <v>22</v>
      </c>
      <c r="C5" s="205">
        <v>462.4948373758886</v>
      </c>
      <c r="D5" s="206">
        <v>9.2</v>
      </c>
    </row>
    <row r="6" spans="1:4" s="196" customFormat="1" ht="22.5" customHeight="1">
      <c r="A6" s="203" t="s">
        <v>24</v>
      </c>
      <c r="B6" s="204" t="s">
        <v>22</v>
      </c>
      <c r="C6" s="205">
        <v>1834.0214189889327</v>
      </c>
      <c r="D6" s="206">
        <v>7.5</v>
      </c>
    </row>
    <row r="7" spans="1:4" s="196" customFormat="1" ht="22.5" customHeight="1">
      <c r="A7" s="203" t="s">
        <v>25</v>
      </c>
      <c r="B7" s="204" t="s">
        <v>22</v>
      </c>
      <c r="C7" s="205">
        <v>2106.463143635179</v>
      </c>
      <c r="D7" s="206">
        <v>8.3</v>
      </c>
    </row>
    <row r="8" spans="1:4" s="196" customFormat="1" ht="22.5" customHeight="1">
      <c r="A8" s="250" t="s">
        <v>26</v>
      </c>
      <c r="B8" s="204" t="s">
        <v>22</v>
      </c>
      <c r="C8" s="251" t="s">
        <v>27</v>
      </c>
      <c r="D8" s="252">
        <v>11</v>
      </c>
    </row>
    <row r="9" spans="1:4" s="196" customFormat="1" ht="31.5" customHeight="1">
      <c r="A9" s="253" t="s">
        <v>288</v>
      </c>
      <c r="B9" s="204" t="s">
        <v>22</v>
      </c>
      <c r="C9" s="263">
        <v>393.90282</v>
      </c>
      <c r="D9" s="252">
        <v>27</v>
      </c>
    </row>
    <row r="10" spans="1:4" s="196" customFormat="1" ht="22.5" customHeight="1">
      <c r="A10" s="207" t="s">
        <v>28</v>
      </c>
      <c r="B10" s="204" t="s">
        <v>22</v>
      </c>
      <c r="C10" s="251" t="s">
        <v>27</v>
      </c>
      <c r="D10" s="252">
        <v>10.8</v>
      </c>
    </row>
    <row r="11" spans="1:4" s="196" customFormat="1" ht="22.5" customHeight="1">
      <c r="A11" s="207" t="s">
        <v>29</v>
      </c>
      <c r="B11" s="204" t="s">
        <v>22</v>
      </c>
      <c r="C11" s="251" t="s">
        <v>27</v>
      </c>
      <c r="D11" s="252">
        <v>33.4</v>
      </c>
    </row>
    <row r="12" spans="1:4" s="196" customFormat="1" ht="22.5" customHeight="1">
      <c r="A12" s="207" t="s">
        <v>30</v>
      </c>
      <c r="B12" s="204" t="s">
        <v>22</v>
      </c>
      <c r="C12" s="263">
        <v>24.6222</v>
      </c>
      <c r="D12" s="252">
        <v>-6.5</v>
      </c>
    </row>
    <row r="13" spans="1:4" s="196" customFormat="1" ht="22.5" customHeight="1">
      <c r="A13" s="207" t="s">
        <v>31</v>
      </c>
      <c r="B13" s="204" t="s">
        <v>32</v>
      </c>
      <c r="C13" s="263">
        <v>37.0481</v>
      </c>
      <c r="D13" s="252">
        <v>-22.1</v>
      </c>
    </row>
    <row r="14" spans="1:4" s="196" customFormat="1" ht="22.5" customHeight="1">
      <c r="A14" s="207" t="s">
        <v>33</v>
      </c>
      <c r="B14" s="204" t="s">
        <v>22</v>
      </c>
      <c r="C14" s="263">
        <v>19.8485</v>
      </c>
      <c r="D14" s="252">
        <v>-31.3</v>
      </c>
    </row>
    <row r="15" spans="1:4" s="196" customFormat="1" ht="22.5" customHeight="1">
      <c r="A15" s="254" t="s">
        <v>34</v>
      </c>
      <c r="B15" s="204" t="s">
        <v>22</v>
      </c>
      <c r="C15" s="264">
        <v>288.3440145185508</v>
      </c>
      <c r="D15" s="252">
        <v>7.2</v>
      </c>
    </row>
    <row r="16" spans="1:4" s="196" customFormat="1" ht="22.5" customHeight="1">
      <c r="A16" s="207" t="s">
        <v>35</v>
      </c>
      <c r="B16" s="204" t="s">
        <v>22</v>
      </c>
      <c r="C16" s="263">
        <v>62.159885</v>
      </c>
      <c r="D16" s="252">
        <v>42.5</v>
      </c>
    </row>
    <row r="17" spans="1:4" s="196" customFormat="1" ht="22.5" customHeight="1">
      <c r="A17" s="207" t="s">
        <v>36</v>
      </c>
      <c r="B17" s="204" t="s">
        <v>22</v>
      </c>
      <c r="C17" s="263">
        <v>12.645144</v>
      </c>
      <c r="D17" s="252">
        <v>-8.6</v>
      </c>
    </row>
    <row r="18" spans="1:4" s="196" customFormat="1" ht="22.5" customHeight="1">
      <c r="A18" s="207" t="s">
        <v>37</v>
      </c>
      <c r="B18" s="204" t="s">
        <v>22</v>
      </c>
      <c r="C18" s="263">
        <v>49.514742</v>
      </c>
      <c r="D18" s="267">
        <v>66.3</v>
      </c>
    </row>
    <row r="19" spans="1:4" s="196" customFormat="1" ht="22.5" customHeight="1">
      <c r="A19" s="207" t="s">
        <v>38</v>
      </c>
      <c r="B19" s="204" t="s">
        <v>22</v>
      </c>
      <c r="C19" s="265">
        <v>235.4</v>
      </c>
      <c r="D19" s="267">
        <v>70.1</v>
      </c>
    </row>
    <row r="20" spans="1:4" s="196" customFormat="1" ht="22.5" customHeight="1">
      <c r="A20" s="207" t="s">
        <v>39</v>
      </c>
      <c r="B20" s="204" t="s">
        <v>40</v>
      </c>
      <c r="C20" s="266">
        <v>490</v>
      </c>
      <c r="D20" s="267">
        <v>186.6</v>
      </c>
    </row>
    <row r="21" spans="1:4" s="196" customFormat="1" ht="22.5" customHeight="1">
      <c r="A21" s="250" t="s">
        <v>41</v>
      </c>
      <c r="B21" s="204" t="s">
        <v>22</v>
      </c>
      <c r="C21" s="255">
        <v>75.3</v>
      </c>
      <c r="D21" s="252">
        <v>8.8</v>
      </c>
    </row>
    <row r="22" spans="1:4" s="196" customFormat="1" ht="22.5" customHeight="1">
      <c r="A22" s="250" t="s">
        <v>42</v>
      </c>
      <c r="B22" s="204" t="s">
        <v>22</v>
      </c>
      <c r="C22" s="255">
        <v>31.813</v>
      </c>
      <c r="D22" s="252">
        <v>10.4</v>
      </c>
    </row>
    <row r="23" spans="1:4" s="196" customFormat="1" ht="22.5" customHeight="1">
      <c r="A23" s="250" t="s">
        <v>43</v>
      </c>
      <c r="B23" s="204" t="s">
        <v>22</v>
      </c>
      <c r="C23" s="255">
        <v>115.7986</v>
      </c>
      <c r="D23" s="252">
        <v>35.7</v>
      </c>
    </row>
    <row r="24" spans="1:4" s="196" customFormat="1" ht="22.5" customHeight="1">
      <c r="A24" s="207" t="s">
        <v>44</v>
      </c>
      <c r="B24" s="204" t="s">
        <v>22</v>
      </c>
      <c r="C24" s="255">
        <v>3456.8845140821004</v>
      </c>
      <c r="D24" s="252">
        <v>8.683580704716107</v>
      </c>
    </row>
    <row r="25" spans="1:4" s="196" customFormat="1" ht="22.5" customHeight="1">
      <c r="A25" s="207" t="s">
        <v>45</v>
      </c>
      <c r="B25" s="204" t="s">
        <v>22</v>
      </c>
      <c r="C25" s="255">
        <v>2936.2487115141003</v>
      </c>
      <c r="D25" s="252">
        <v>12.849983926358632</v>
      </c>
    </row>
    <row r="26" spans="1:4" s="196" customFormat="1" ht="22.5" customHeight="1">
      <c r="A26" s="207" t="s">
        <v>46</v>
      </c>
      <c r="B26" s="204" t="s">
        <v>6</v>
      </c>
      <c r="C26" s="256" t="s">
        <v>27</v>
      </c>
      <c r="D26" s="257">
        <v>100.53406073</v>
      </c>
    </row>
    <row r="27" spans="1:4" s="196" customFormat="1" ht="22.5" customHeight="1">
      <c r="A27" s="250" t="s">
        <v>47</v>
      </c>
      <c r="B27" s="204" t="s">
        <v>48</v>
      </c>
      <c r="C27" s="255">
        <v>30.62</v>
      </c>
      <c r="D27" s="252">
        <v>10.9</v>
      </c>
    </row>
    <row r="28" spans="1:4" s="196" customFormat="1" ht="22.5" customHeight="1">
      <c r="A28" s="250" t="s">
        <v>49</v>
      </c>
      <c r="B28" s="204" t="s">
        <v>48</v>
      </c>
      <c r="C28" s="258">
        <v>13.89</v>
      </c>
      <c r="D28" s="259">
        <v>8.1</v>
      </c>
    </row>
    <row r="29" spans="1:4" s="196" customFormat="1" ht="26.25" customHeight="1">
      <c r="A29" s="268" t="s">
        <v>290</v>
      </c>
      <c r="B29" s="204" t="s">
        <v>50</v>
      </c>
      <c r="C29" s="260">
        <v>31236</v>
      </c>
      <c r="D29" s="206">
        <v>9.303327158330443</v>
      </c>
    </row>
    <row r="30" spans="1:4" s="196" customFormat="1" ht="26.25" customHeight="1">
      <c r="A30" s="254" t="s">
        <v>51</v>
      </c>
      <c r="B30" s="204" t="s">
        <v>50</v>
      </c>
      <c r="C30" s="260">
        <v>39799.02608018348</v>
      </c>
      <c r="D30" s="206">
        <v>8.34</v>
      </c>
    </row>
    <row r="31" spans="1:4" s="196" customFormat="1" ht="27.75" customHeight="1">
      <c r="A31" s="254" t="s">
        <v>52</v>
      </c>
      <c r="B31" s="204" t="s">
        <v>50</v>
      </c>
      <c r="C31" s="260">
        <v>20168.073382766874</v>
      </c>
      <c r="D31" s="206">
        <v>10.94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4" customWidth="1"/>
  </cols>
  <sheetData>
    <row r="1" spans="1:4" ht="24.75">
      <c r="A1" s="275" t="s">
        <v>53</v>
      </c>
      <c r="B1" s="275"/>
      <c r="C1" s="193"/>
      <c r="D1" s="193"/>
    </row>
    <row r="2" spans="1:4" ht="15.75">
      <c r="A2" s="118"/>
      <c r="B2" s="118"/>
      <c r="D2"/>
    </row>
    <row r="3" spans="1:2" ht="24" customHeight="1">
      <c r="A3" s="172" t="s">
        <v>54</v>
      </c>
      <c r="B3" s="194" t="s">
        <v>55</v>
      </c>
    </row>
    <row r="4" spans="1:2" ht="24" customHeight="1">
      <c r="A4" s="195" t="s">
        <v>56</v>
      </c>
      <c r="B4" s="175">
        <f>'[1]Sheet1'!$G$22</f>
        <v>11</v>
      </c>
    </row>
    <row r="5" spans="1:2" ht="24" customHeight="1">
      <c r="A5" s="130" t="s">
        <v>57</v>
      </c>
      <c r="B5" s="188">
        <f>'[1]Sheet1'!G23</f>
        <v>-11.5987585022783</v>
      </c>
    </row>
    <row r="6" spans="1:2" ht="24" customHeight="1">
      <c r="A6" s="130" t="s">
        <v>58</v>
      </c>
      <c r="B6" s="188">
        <f>'[1]Sheet1'!G24</f>
        <v>11.6343692513894</v>
      </c>
    </row>
    <row r="7" spans="1:2" ht="24" customHeight="1">
      <c r="A7" s="130" t="s">
        <v>59</v>
      </c>
      <c r="B7" s="188">
        <f>'[1]Sheet1'!G25</f>
        <v>11.5816904651959</v>
      </c>
    </row>
    <row r="8" spans="1:2" ht="24" customHeight="1">
      <c r="A8" s="130" t="s">
        <v>60</v>
      </c>
      <c r="B8" s="188">
        <f>'[1]Sheet1'!G26</f>
        <v>-9.35147451399997</v>
      </c>
    </row>
    <row r="9" spans="1:2" ht="24" customHeight="1">
      <c r="A9" s="130" t="s">
        <v>61</v>
      </c>
      <c r="B9" s="188">
        <f>'[1]Sheet1'!G27</f>
        <v>10.5672363261361</v>
      </c>
    </row>
    <row r="10" spans="1:2" ht="24" customHeight="1">
      <c r="A10" s="130" t="s">
        <v>62</v>
      </c>
      <c r="B10" s="188">
        <f>'[1]Sheet1'!G28</f>
        <v>5.87906936972076</v>
      </c>
    </row>
    <row r="11" spans="1:2" ht="24" customHeight="1">
      <c r="A11" s="130" t="s">
        <v>63</v>
      </c>
      <c r="B11" s="188">
        <f>'[1]Sheet1'!G29</f>
        <v>14.8643529651929</v>
      </c>
    </row>
    <row r="12" spans="1:2" ht="24" customHeight="1">
      <c r="A12" s="130" t="s">
        <v>64</v>
      </c>
      <c r="B12" s="188">
        <f>'[1]Sheet1'!G30</f>
        <v>9.85810028023342</v>
      </c>
    </row>
    <row r="13" spans="1:2" ht="24" customHeight="1">
      <c r="A13" s="130" t="s">
        <v>65</v>
      </c>
      <c r="B13" s="188">
        <f>'[1]Sheet1'!G31</f>
        <v>17.4070463280859</v>
      </c>
    </row>
    <row r="14" spans="1:2" ht="24" customHeight="1">
      <c r="A14" s="130" t="s">
        <v>66</v>
      </c>
      <c r="B14" s="188">
        <f>'[1]Sheet1'!G32</f>
        <v>9.67163316741151</v>
      </c>
    </row>
    <row r="15" spans="1:2" ht="24" customHeight="1">
      <c r="A15" s="130" t="s">
        <v>67</v>
      </c>
      <c r="B15" s="188">
        <f>'[1]Sheet1'!G33</f>
        <v>20.8391482233214</v>
      </c>
    </row>
    <row r="16" spans="1:2" ht="24" customHeight="1">
      <c r="A16" s="135" t="s">
        <v>68</v>
      </c>
      <c r="B16" s="192">
        <f>'[1]Sheet1'!G34</f>
        <v>49.5237151793208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83" customWidth="1"/>
    <col min="2" max="2" width="13.50390625" style="0" customWidth="1"/>
  </cols>
  <sheetData>
    <row r="1" spans="1:2" s="179" customFormat="1" ht="24.75">
      <c r="A1" s="276" t="s">
        <v>69</v>
      </c>
      <c r="B1" s="276"/>
    </row>
    <row r="2" spans="1:2" s="179" customFormat="1" ht="19.5">
      <c r="A2" s="184"/>
      <c r="B2" s="185"/>
    </row>
    <row r="3" spans="1:2" s="180" customFormat="1" ht="29.25" customHeight="1">
      <c r="A3" s="186" t="s">
        <v>70</v>
      </c>
      <c r="B3" s="187" t="s">
        <v>71</v>
      </c>
    </row>
    <row r="4" spans="1:2" s="181" customFormat="1" ht="29.25" customHeight="1">
      <c r="A4" s="186" t="s">
        <v>72</v>
      </c>
      <c r="B4" s="188">
        <f>'[1]Sheet1'!G38</f>
        <v>11.7021534834238</v>
      </c>
    </row>
    <row r="5" spans="1:2" s="167" customFormat="1" ht="29.25" customHeight="1">
      <c r="A5" s="189" t="s">
        <v>73</v>
      </c>
      <c r="B5" s="188">
        <f>'[1]Sheet1'!G39</f>
        <v>12.2875480597804</v>
      </c>
    </row>
    <row r="6" spans="1:2" s="167" customFormat="1" ht="29.25" customHeight="1">
      <c r="A6" s="189" t="s">
        <v>74</v>
      </c>
      <c r="B6" s="188">
        <f>'[1]Sheet1'!G40</f>
        <v>20.9884693304062</v>
      </c>
    </row>
    <row r="7" spans="1:2" s="167" customFormat="1" ht="29.25" customHeight="1">
      <c r="A7" s="189" t="s">
        <v>75</v>
      </c>
      <c r="B7" s="188">
        <f>'[1]Sheet1'!G41</f>
        <v>6</v>
      </c>
    </row>
    <row r="8" spans="1:2" s="167" customFormat="1" ht="29.25" customHeight="1">
      <c r="A8" s="189" t="s">
        <v>76</v>
      </c>
      <c r="B8" s="188">
        <f>'[1]Sheet1'!G42</f>
        <v>6.8785096490666</v>
      </c>
    </row>
    <row r="9" spans="1:2" s="167" customFormat="1" ht="29.25" customHeight="1">
      <c r="A9" s="189" t="s">
        <v>77</v>
      </c>
      <c r="B9" s="188">
        <f>'[1]Sheet1'!G43</f>
        <v>33.5164102659359</v>
      </c>
    </row>
    <row r="10" spans="1:2" s="182" customFormat="1" ht="29.25" customHeight="1">
      <c r="A10" s="190" t="s">
        <v>78</v>
      </c>
      <c r="B10" s="188">
        <f>'[1]Sheet1'!G44</f>
        <v>2.8</v>
      </c>
    </row>
    <row r="11" spans="1:2" s="182" customFormat="1" ht="29.25" customHeight="1">
      <c r="A11" s="190" t="s">
        <v>79</v>
      </c>
      <c r="B11" s="188">
        <f>'[1]Sheet1'!G45</f>
        <v>2.2</v>
      </c>
    </row>
    <row r="12" spans="1:2" s="182" customFormat="1" ht="29.25" customHeight="1">
      <c r="A12" s="190" t="s">
        <v>80</v>
      </c>
      <c r="B12" s="188">
        <f>'[1]Sheet1'!G46</f>
        <v>12.2513409145726</v>
      </c>
    </row>
    <row r="13" spans="1:2" s="182" customFormat="1" ht="29.25" customHeight="1">
      <c r="A13" s="190" t="s">
        <v>81</v>
      </c>
      <c r="B13" s="188">
        <f>'[1]Sheet1'!G47</f>
        <v>1.4</v>
      </c>
    </row>
    <row r="14" spans="1:2" s="182" customFormat="1" ht="29.25" customHeight="1">
      <c r="A14" s="191" t="s">
        <v>82</v>
      </c>
      <c r="B14" s="192">
        <f>'[1]Sheet1'!G48</f>
        <v>110.753940062414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2" sqref="B12"/>
    </sheetView>
  </sheetViews>
  <sheetFormatPr defaultColWidth="8.00390625" defaultRowHeight="14.25"/>
  <cols>
    <col min="1" max="1" width="40.50390625" style="169" customWidth="1"/>
    <col min="2" max="2" width="15.50390625" style="0" customWidth="1"/>
  </cols>
  <sheetData>
    <row r="1" spans="1:2" ht="24.75">
      <c r="A1" s="277" t="s">
        <v>83</v>
      </c>
      <c r="B1" s="277"/>
    </row>
    <row r="2" spans="1:2" ht="19.5">
      <c r="A2" s="170"/>
      <c r="B2" s="171"/>
    </row>
    <row r="3" spans="1:2" s="167" customFormat="1" ht="30.75" customHeight="1">
      <c r="A3" s="172" t="s">
        <v>54</v>
      </c>
      <c r="B3" s="173" t="s">
        <v>55</v>
      </c>
    </row>
    <row r="4" spans="1:3" ht="33.75" customHeight="1">
      <c r="A4" s="174" t="s">
        <v>84</v>
      </c>
      <c r="B4" s="175">
        <f>'[1]Sheet1'!G52</f>
        <v>10.7</v>
      </c>
      <c r="C4" s="19"/>
    </row>
    <row r="5" spans="1:3" ht="33.75" customHeight="1">
      <c r="A5" s="176" t="s">
        <v>85</v>
      </c>
      <c r="B5" s="177">
        <f>'[1]Sheet1'!G53</f>
        <v>16.5</v>
      </c>
      <c r="C5" s="19"/>
    </row>
    <row r="6" spans="1:3" ht="33.75" customHeight="1">
      <c r="A6" s="176" t="s">
        <v>86</v>
      </c>
      <c r="B6" s="177">
        <f>'[1]Sheet1'!G54</f>
        <v>9.20967741935486</v>
      </c>
      <c r="C6" s="19"/>
    </row>
    <row r="7" spans="1:3" ht="33.75" customHeight="1">
      <c r="A7" s="176" t="s">
        <v>87</v>
      </c>
      <c r="B7" s="177">
        <f>'[1]Sheet1'!G55</f>
        <v>9.5</v>
      </c>
      <c r="C7" s="19"/>
    </row>
    <row r="8" spans="1:3" ht="33.75" customHeight="1">
      <c r="A8" s="176" t="s">
        <v>88</v>
      </c>
      <c r="B8" s="177">
        <f>'[1]Sheet1'!G56</f>
        <v>4.78098471986419</v>
      </c>
      <c r="C8" s="19"/>
    </row>
    <row r="9" spans="1:3" ht="33.75" customHeight="1">
      <c r="A9" s="176" t="s">
        <v>89</v>
      </c>
      <c r="B9" s="177">
        <f>'[1]Sheet1'!G57</f>
        <v>2.2</v>
      </c>
      <c r="C9" s="19"/>
    </row>
    <row r="10" spans="1:3" ht="33.75" customHeight="1">
      <c r="A10" s="176" t="s">
        <v>90</v>
      </c>
      <c r="B10" s="177">
        <f>'[1]Sheet1'!G58</f>
        <v>4</v>
      </c>
      <c r="C10" s="19"/>
    </row>
    <row r="11" spans="1:3" ht="33.75" customHeight="1">
      <c r="A11" s="176" t="s">
        <v>91</v>
      </c>
      <c r="B11" s="177">
        <f>'[1]Sheet1'!G59</f>
        <v>9.2</v>
      </c>
      <c r="C11" s="19"/>
    </row>
    <row r="12" spans="1:3" ht="33.75" customHeight="1">
      <c r="A12" s="176" t="s">
        <v>92</v>
      </c>
      <c r="B12" s="177">
        <v>7</v>
      </c>
      <c r="C12" s="19"/>
    </row>
    <row r="13" spans="1:3" ht="33.75" customHeight="1">
      <c r="A13" s="176" t="s">
        <v>93</v>
      </c>
      <c r="B13" s="177">
        <f>'[1]Sheet1'!G61</f>
        <v>-1.3</v>
      </c>
      <c r="C13" s="19"/>
    </row>
    <row r="14" spans="1:2" ht="33.75" customHeight="1">
      <c r="A14" s="178" t="s">
        <v>94</v>
      </c>
      <c r="B14" s="177">
        <f>'[1]Sheet1'!G62</f>
        <v>23.7</v>
      </c>
    </row>
    <row r="15" spans="1:2" s="168" customFormat="1" ht="10.5">
      <c r="A15" s="278"/>
      <c r="B15" s="278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50" customWidth="1"/>
    <col min="2" max="2" width="12.875" style="150" customWidth="1"/>
    <col min="3" max="3" width="11.25390625" style="150" customWidth="1"/>
    <col min="4" max="4" width="15.125" style="150" customWidth="1"/>
    <col min="5" max="5" width="9.75390625" style="150" customWidth="1"/>
    <col min="6" max="6" width="9.75390625" style="150" bestFit="1" customWidth="1"/>
    <col min="7" max="16384" width="7.875" style="150" customWidth="1"/>
  </cols>
  <sheetData>
    <row r="1" spans="1:6" ht="25.5" customHeight="1">
      <c r="A1" s="279" t="s">
        <v>95</v>
      </c>
      <c r="B1" s="279"/>
      <c r="C1" s="279"/>
      <c r="D1" s="279"/>
      <c r="E1" s="279"/>
      <c r="F1" s="279"/>
    </row>
    <row r="2" spans="1:6" ht="15.75">
      <c r="A2" s="151"/>
      <c r="B2" s="151"/>
      <c r="C2" s="151"/>
      <c r="D2" s="280"/>
      <c r="E2" s="280"/>
      <c r="F2" s="151"/>
    </row>
    <row r="3" spans="1:6" s="148" customFormat="1" ht="28.5" customHeight="1">
      <c r="A3" s="285"/>
      <c r="B3" s="281" t="s">
        <v>47</v>
      </c>
      <c r="C3" s="282"/>
      <c r="D3" s="281" t="s">
        <v>96</v>
      </c>
      <c r="E3" s="282"/>
      <c r="F3" s="152"/>
    </row>
    <row r="4" spans="1:6" s="149" customFormat="1" ht="30" customHeight="1">
      <c r="A4" s="285"/>
      <c r="B4" s="153" t="s">
        <v>97</v>
      </c>
      <c r="C4" s="153" t="s">
        <v>20</v>
      </c>
      <c r="D4" s="153" t="s">
        <v>97</v>
      </c>
      <c r="E4" s="153" t="s">
        <v>20</v>
      </c>
      <c r="F4" s="152"/>
    </row>
    <row r="5" spans="1:7" s="149" customFormat="1" ht="27.75" customHeight="1">
      <c r="A5" s="154" t="s">
        <v>98</v>
      </c>
      <c r="B5" s="155">
        <f>'[2]Sheet1'!$B7</f>
        <v>306162.3618</v>
      </c>
      <c r="C5" s="156">
        <f>'[2]Sheet1'!$D7</f>
        <v>10.89</v>
      </c>
      <c r="D5" s="157">
        <f>'[2]Sheet1'!$E7</f>
        <v>138936.2713</v>
      </c>
      <c r="E5" s="158">
        <f>'[2]Sheet1'!$G7</f>
        <v>8.12</v>
      </c>
      <c r="F5" s="159"/>
      <c r="G5" s="160"/>
    </row>
    <row r="6" spans="1:8" s="148" customFormat="1" ht="27.75" customHeight="1">
      <c r="A6" s="161" t="s">
        <v>99</v>
      </c>
      <c r="B6" s="155">
        <f>'[2]Sheet1'!$B8</f>
        <v>16507.7996</v>
      </c>
      <c r="C6" s="156">
        <f>'[2]Sheet1'!$D8</f>
        <v>-24.7491674181547</v>
      </c>
      <c r="D6" s="157">
        <f>'[2]Sheet1'!$E8</f>
        <v>16507.7996</v>
      </c>
      <c r="E6" s="158">
        <f>'[2]Sheet1'!$G8</f>
        <v>-24.7491674181547</v>
      </c>
      <c r="F6" s="159"/>
      <c r="G6" s="160"/>
      <c r="H6" s="149"/>
    </row>
    <row r="7" spans="1:8" s="148" customFormat="1" ht="27.75" customHeight="1">
      <c r="A7" s="161" t="s">
        <v>100</v>
      </c>
      <c r="B7" s="155">
        <f>'[2]Sheet1'!$B9</f>
        <v>67113.5879</v>
      </c>
      <c r="C7" s="156">
        <f>'[2]Sheet1'!$D9</f>
        <v>-38.0741240475053</v>
      </c>
      <c r="D7" s="157">
        <f>'[2]Sheet1'!$E9</f>
        <v>37540.5943</v>
      </c>
      <c r="E7" s="158">
        <f>'[2]Sheet1'!$G9</f>
        <v>-37.2359202397673</v>
      </c>
      <c r="F7" s="159"/>
      <c r="G7" s="160"/>
      <c r="H7" s="149"/>
    </row>
    <row r="8" spans="1:8" s="148" customFormat="1" ht="27.75" customHeight="1">
      <c r="A8" s="161" t="s">
        <v>101</v>
      </c>
      <c r="B8" s="155">
        <f>'[2]Sheet1'!$B10</f>
        <v>11243.2984</v>
      </c>
      <c r="C8" s="156">
        <f>'[2]Sheet1'!$D10</f>
        <v>0.828998091447308</v>
      </c>
      <c r="D8" s="157">
        <f>'[2]Sheet1'!$E10</f>
        <v>7076.987</v>
      </c>
      <c r="E8" s="158">
        <f>'[2]Sheet1'!$G10</f>
        <v>0.914841705789356</v>
      </c>
      <c r="F8" s="159"/>
      <c r="G8" s="160"/>
      <c r="H8" s="149"/>
    </row>
    <row r="9" spans="1:8" s="148" customFormat="1" ht="27.75" customHeight="1">
      <c r="A9" s="161" t="s">
        <v>102</v>
      </c>
      <c r="B9" s="155">
        <f>'[2]Sheet1'!$B11</f>
        <v>6554.476</v>
      </c>
      <c r="C9" s="156">
        <f>'[2]Sheet1'!$D11</f>
        <v>21.3895707373483</v>
      </c>
      <c r="D9" s="157">
        <f>'[2]Sheet1'!$E11</f>
        <v>1728.7028</v>
      </c>
      <c r="E9" s="158">
        <f>'[2]Sheet1'!$G11</f>
        <v>64.4574117639896</v>
      </c>
      <c r="F9" s="159"/>
      <c r="G9" s="160"/>
      <c r="H9" s="149"/>
    </row>
    <row r="10" spans="1:8" s="148" customFormat="1" ht="27.75" customHeight="1">
      <c r="A10" s="161" t="s">
        <v>103</v>
      </c>
      <c r="B10" s="155">
        <f>'[2]Sheet1'!$B12</f>
        <v>20323.1569</v>
      </c>
      <c r="C10" s="156">
        <f>'[2]Sheet1'!$D12</f>
        <v>17.0129168814953</v>
      </c>
      <c r="D10" s="157">
        <f>'[2]Sheet1'!$E12</f>
        <v>7763.8907</v>
      </c>
      <c r="E10" s="158">
        <f>'[2]Sheet1'!$G12</f>
        <v>33.2167933079067</v>
      </c>
      <c r="F10" s="159"/>
      <c r="G10" s="160"/>
      <c r="H10" s="149"/>
    </row>
    <row r="11" spans="1:8" s="148" customFormat="1" ht="27.75" customHeight="1">
      <c r="A11" s="161" t="s">
        <v>104</v>
      </c>
      <c r="B11" s="155">
        <f>'[2]Sheet1'!$B13</f>
        <v>17365.47</v>
      </c>
      <c r="C11" s="156">
        <f>'[2]Sheet1'!$D13</f>
        <v>20.660826836076</v>
      </c>
      <c r="D11" s="157">
        <f>'[2]Sheet1'!$E13</f>
        <v>4827.8614</v>
      </c>
      <c r="E11" s="158">
        <f>'[2]Sheet1'!$G13</f>
        <v>50.112142710873</v>
      </c>
      <c r="F11" s="159"/>
      <c r="G11" s="160"/>
      <c r="H11" s="149"/>
    </row>
    <row r="12" spans="1:8" s="148" customFormat="1" ht="27.75" customHeight="1">
      <c r="A12" s="161" t="s">
        <v>105</v>
      </c>
      <c r="B12" s="155">
        <f>'[2]Sheet1'!$B14</f>
        <v>23927.9359</v>
      </c>
      <c r="C12" s="156">
        <f>'[2]Sheet1'!$D14</f>
        <v>21.7161323750926</v>
      </c>
      <c r="D12" s="157">
        <f>'[2]Sheet1'!$E14</f>
        <v>6817.601</v>
      </c>
      <c r="E12" s="158">
        <f>'[2]Sheet1'!$G14</f>
        <v>72.9242811618128</v>
      </c>
      <c r="F12" s="159"/>
      <c r="G12" s="160"/>
      <c r="H12" s="149"/>
    </row>
    <row r="13" spans="1:8" s="148" customFormat="1" ht="27.75" customHeight="1">
      <c r="A13" s="161" t="s">
        <v>106</v>
      </c>
      <c r="B13" s="155">
        <f>'[2]Sheet1'!$B15</f>
        <v>35339.8785</v>
      </c>
      <c r="C13" s="156">
        <f>'[2]Sheet1'!$D15</f>
        <v>12.5483945429064</v>
      </c>
      <c r="D13" s="157">
        <f>'[2]Sheet1'!$E15</f>
        <v>11594.623</v>
      </c>
      <c r="E13" s="158">
        <f>'[2]Sheet1'!$G15</f>
        <v>26.316102428771</v>
      </c>
      <c r="F13" s="159"/>
      <c r="G13" s="160"/>
      <c r="H13" s="149"/>
    </row>
    <row r="14" spans="1:8" s="148" customFormat="1" ht="27.75" customHeight="1">
      <c r="A14" s="161" t="s">
        <v>107</v>
      </c>
      <c r="B14" s="155">
        <f>'[2]Sheet1'!$B16</f>
        <v>27342.79</v>
      </c>
      <c r="C14" s="156">
        <f>'[2]Sheet1'!$D16</f>
        <v>23.327392933338</v>
      </c>
      <c r="D14" s="157">
        <f>'[2]Sheet1'!$E16</f>
        <v>10713.0963</v>
      </c>
      <c r="E14" s="158">
        <f>'[2]Sheet1'!$G16</f>
        <v>62.9448999921547</v>
      </c>
      <c r="F14" s="159"/>
      <c r="G14" s="160"/>
      <c r="H14" s="149"/>
    </row>
    <row r="15" spans="1:8" s="148" customFormat="1" ht="27.75" customHeight="1">
      <c r="A15" s="161" t="s">
        <v>108</v>
      </c>
      <c r="B15" s="155">
        <f>'[2]Sheet1'!$B17</f>
        <v>17200.621</v>
      </c>
      <c r="C15" s="156">
        <f>'[2]Sheet1'!$D17</f>
        <v>13.9358747004986</v>
      </c>
      <c r="D15" s="157">
        <f>'[2]Sheet1'!$E17</f>
        <v>7407.8043</v>
      </c>
      <c r="E15" s="158">
        <f>'[2]Sheet1'!$G17</f>
        <v>28.9368202985057</v>
      </c>
      <c r="F15" s="159"/>
      <c r="G15" s="160"/>
      <c r="H15" s="149"/>
    </row>
    <row r="16" spans="1:8" s="148" customFormat="1" ht="27.75" customHeight="1">
      <c r="A16" s="161" t="s">
        <v>109</v>
      </c>
      <c r="B16" s="155">
        <f>'[2]Sheet1'!$B18</f>
        <v>3402.6169</v>
      </c>
      <c r="C16" s="156">
        <f>'[2]Sheet1'!$D18</f>
        <v>14.0148658214275</v>
      </c>
      <c r="D16" s="157">
        <f>'[2]Sheet1'!$E18</f>
        <v>1177.5559</v>
      </c>
      <c r="E16" s="158">
        <f>'[2]Sheet1'!$G18</f>
        <v>42.8930321384241</v>
      </c>
      <c r="F16" s="159"/>
      <c r="G16" s="160"/>
      <c r="H16" s="149"/>
    </row>
    <row r="17" spans="1:8" s="148" customFormat="1" ht="27.75" customHeight="1">
      <c r="A17" s="162" t="s">
        <v>110</v>
      </c>
      <c r="B17" s="163">
        <f>'[2]Sheet1'!$B19</f>
        <v>33026.2823</v>
      </c>
      <c r="C17" s="164" t="str">
        <f>'[2]Sheet1'!$D19</f>
        <v>-</v>
      </c>
      <c r="D17" s="165">
        <f>'[2]Sheet1'!$E19</f>
        <v>10510.4997</v>
      </c>
      <c r="E17" s="166" t="str">
        <f>'[2]Sheet1'!$G19</f>
        <v>-</v>
      </c>
      <c r="F17" s="159"/>
      <c r="G17" s="160"/>
      <c r="H17" s="149"/>
    </row>
    <row r="18" spans="1:6" ht="15.75">
      <c r="A18" s="283" t="s">
        <v>271</v>
      </c>
      <c r="B18" s="283"/>
      <c r="C18" s="283"/>
      <c r="D18" s="284"/>
      <c r="E18" s="284"/>
      <c r="F18" s="284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9" bestFit="1" customWidth="1"/>
  </cols>
  <sheetData>
    <row r="1" spans="1:4" ht="24.75">
      <c r="A1" s="286" t="s">
        <v>28</v>
      </c>
      <c r="B1" s="286"/>
      <c r="C1" s="138"/>
      <c r="D1" s="138"/>
    </row>
    <row r="3" spans="1:2" ht="17.25">
      <c r="A3" s="57"/>
      <c r="B3" s="139"/>
    </row>
    <row r="4" spans="1:4" ht="24.75" customHeight="1">
      <c r="A4" s="140" t="s">
        <v>54</v>
      </c>
      <c r="B4" s="125" t="s">
        <v>20</v>
      </c>
      <c r="D4"/>
    </row>
    <row r="5" spans="1:2" s="18" customFormat="1" ht="23.25" customHeight="1">
      <c r="A5" s="141" t="s">
        <v>111</v>
      </c>
      <c r="B5" s="142">
        <v>10.8</v>
      </c>
    </row>
    <row r="6" spans="1:2" s="18" customFormat="1" ht="23.25" customHeight="1">
      <c r="A6" s="143" t="s">
        <v>112</v>
      </c>
      <c r="B6" s="144" t="s">
        <v>113</v>
      </c>
    </row>
    <row r="7" spans="1:2" s="18" customFormat="1" ht="23.25" customHeight="1">
      <c r="A7" s="143" t="s">
        <v>114</v>
      </c>
      <c r="B7" s="144">
        <v>-18.9</v>
      </c>
    </row>
    <row r="8" spans="1:2" s="18" customFormat="1" ht="23.25" customHeight="1">
      <c r="A8" s="143" t="s">
        <v>115</v>
      </c>
      <c r="B8" s="144">
        <v>18.2</v>
      </c>
    </row>
    <row r="9" spans="1:2" s="18" customFormat="1" ht="23.25" customHeight="1">
      <c r="A9" s="143" t="s">
        <v>116</v>
      </c>
      <c r="B9" s="144">
        <v>21.6</v>
      </c>
    </row>
    <row r="10" spans="1:2" s="18" customFormat="1" ht="23.25" customHeight="1">
      <c r="A10" s="143" t="s">
        <v>117</v>
      </c>
      <c r="B10" s="144" t="s">
        <v>113</v>
      </c>
    </row>
    <row r="11" spans="1:2" s="18" customFormat="1" ht="23.25" customHeight="1">
      <c r="A11" s="143" t="s">
        <v>118</v>
      </c>
      <c r="B11" s="144">
        <v>141.8</v>
      </c>
    </row>
    <row r="12" spans="1:2" s="18" customFormat="1" ht="23.25" customHeight="1">
      <c r="A12" s="143" t="s">
        <v>119</v>
      </c>
      <c r="B12" s="144">
        <v>8.7</v>
      </c>
    </row>
    <row r="13" spans="1:2" s="18" customFormat="1" ht="23.25" customHeight="1">
      <c r="A13" s="143" t="s">
        <v>120</v>
      </c>
      <c r="B13" s="144" t="s">
        <v>113</v>
      </c>
    </row>
    <row r="14" spans="1:2" s="18" customFormat="1" ht="23.25" customHeight="1">
      <c r="A14" s="143" t="s">
        <v>121</v>
      </c>
      <c r="B14" s="144">
        <v>-39.3</v>
      </c>
    </row>
    <row r="15" spans="1:2" s="18" customFormat="1" ht="23.25" customHeight="1">
      <c r="A15" s="143" t="s">
        <v>122</v>
      </c>
      <c r="B15" s="144">
        <v>32.9</v>
      </c>
    </row>
    <row r="16" spans="1:2" s="18" customFormat="1" ht="23.25" customHeight="1">
      <c r="A16" s="143" t="s">
        <v>123</v>
      </c>
      <c r="B16" s="144">
        <v>-5.2</v>
      </c>
    </row>
    <row r="17" spans="1:2" s="18" customFormat="1" ht="23.25" customHeight="1">
      <c r="A17" s="143" t="s">
        <v>124</v>
      </c>
      <c r="B17" s="144" t="s">
        <v>113</v>
      </c>
    </row>
    <row r="18" spans="1:4" s="18" customFormat="1" ht="22.5" customHeight="1">
      <c r="A18" s="143" t="s">
        <v>125</v>
      </c>
      <c r="B18" s="144">
        <v>-23.6</v>
      </c>
      <c r="C18"/>
      <c r="D18" s="19"/>
    </row>
    <row r="19" spans="1:5" ht="22.5" customHeight="1">
      <c r="A19" s="143" t="s">
        <v>126</v>
      </c>
      <c r="B19" s="144">
        <v>33.4</v>
      </c>
      <c r="E19" s="18"/>
    </row>
    <row r="20" spans="1:5" ht="22.5" customHeight="1">
      <c r="A20" s="143" t="s">
        <v>127</v>
      </c>
      <c r="B20" s="145">
        <v>-76.7</v>
      </c>
      <c r="E20" s="18"/>
    </row>
    <row r="21" spans="1:5" ht="22.5" customHeight="1">
      <c r="A21" s="143" t="s">
        <v>128</v>
      </c>
      <c r="B21" s="145">
        <v>66.3</v>
      </c>
      <c r="E21" s="18"/>
    </row>
    <row r="22" spans="1:5" ht="22.5" customHeight="1">
      <c r="A22" s="143" t="s">
        <v>129</v>
      </c>
      <c r="B22" s="145">
        <v>53.2</v>
      </c>
      <c r="E22" s="18"/>
    </row>
    <row r="23" spans="1:5" s="40" customFormat="1" ht="22.5" customHeight="1">
      <c r="A23" s="143" t="s">
        <v>130</v>
      </c>
      <c r="B23" s="145">
        <v>10.6</v>
      </c>
      <c r="C23"/>
      <c r="D23" s="19"/>
      <c r="E23" s="18"/>
    </row>
    <row r="24" spans="1:5" s="40" customFormat="1" ht="22.5" customHeight="1">
      <c r="A24" s="143" t="s">
        <v>131</v>
      </c>
      <c r="B24" s="145">
        <v>-26.1</v>
      </c>
      <c r="C24"/>
      <c r="D24" s="19"/>
      <c r="E24" s="18"/>
    </row>
    <row r="25" spans="1:5" s="40" customFormat="1" ht="22.5" customHeight="1">
      <c r="A25" s="143" t="s">
        <v>132</v>
      </c>
      <c r="B25" s="145">
        <v>-9.7</v>
      </c>
      <c r="C25"/>
      <c r="D25" s="19"/>
      <c r="E25" s="18"/>
    </row>
    <row r="26" spans="1:5" ht="22.5" customHeight="1">
      <c r="A26" s="143" t="s">
        <v>133</v>
      </c>
      <c r="B26" s="145">
        <v>-6.5</v>
      </c>
      <c r="E26" s="18"/>
    </row>
    <row r="27" spans="1:5" ht="17.25">
      <c r="A27" s="143" t="s">
        <v>134</v>
      </c>
      <c r="B27" s="145" t="s">
        <v>113</v>
      </c>
      <c r="E27" s="18"/>
    </row>
    <row r="28" spans="1:5" ht="17.25">
      <c r="A28" s="143" t="s">
        <v>135</v>
      </c>
      <c r="B28" s="145">
        <v>0.1</v>
      </c>
      <c r="E28" s="18"/>
    </row>
    <row r="29" spans="1:5" ht="17.25">
      <c r="A29" s="143" t="s">
        <v>136</v>
      </c>
      <c r="B29" s="145">
        <v>204</v>
      </c>
      <c r="E29" s="18"/>
    </row>
    <row r="30" spans="1:5" ht="17.25">
      <c r="A30" s="143" t="s">
        <v>137</v>
      </c>
      <c r="B30" s="145">
        <v>-46.2</v>
      </c>
      <c r="E30" s="18"/>
    </row>
    <row r="31" spans="1:5" ht="17.25">
      <c r="A31" s="143" t="s">
        <v>138</v>
      </c>
      <c r="B31" s="145">
        <v>-47.9</v>
      </c>
      <c r="E31" s="18"/>
    </row>
    <row r="32" spans="1:2" ht="17.25">
      <c r="A32" s="269" t="s">
        <v>139</v>
      </c>
      <c r="B32" s="19"/>
    </row>
    <row r="33" spans="1:2" ht="17.25">
      <c r="A33" s="242" t="s">
        <v>140</v>
      </c>
      <c r="B33" s="146">
        <v>-59.25925925925926</v>
      </c>
    </row>
    <row r="34" spans="1:2" ht="17.25">
      <c r="A34" s="242" t="s">
        <v>141</v>
      </c>
      <c r="B34" s="146">
        <v>-38.944525166722556</v>
      </c>
    </row>
    <row r="35" spans="1:2" ht="17.25">
      <c r="A35" s="242" t="s">
        <v>142</v>
      </c>
      <c r="B35" s="146">
        <v>-3.5993740219092274</v>
      </c>
    </row>
    <row r="36" spans="1:2" ht="17.25">
      <c r="A36" s="242" t="s">
        <v>143</v>
      </c>
      <c r="B36" s="146">
        <v>24.339138958003474</v>
      </c>
    </row>
    <row r="37" spans="1:2" ht="17.25">
      <c r="A37" s="242" t="s">
        <v>144</v>
      </c>
      <c r="B37" s="146">
        <v>-5.381944444444443</v>
      </c>
    </row>
    <row r="38" spans="1:2" ht="17.25">
      <c r="A38" s="241" t="s">
        <v>145</v>
      </c>
      <c r="B38" s="147">
        <v>22.85970149253731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4" sqref="L14"/>
    </sheetView>
  </sheetViews>
  <sheetFormatPr defaultColWidth="8.00390625" defaultRowHeight="14.25"/>
  <cols>
    <col min="1" max="1" width="25.50390625" style="0" customWidth="1"/>
    <col min="2" max="2" width="12.75390625" style="5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87" t="s">
        <v>146</v>
      </c>
      <c r="B1" s="287"/>
      <c r="C1" s="287"/>
      <c r="D1" s="287"/>
      <c r="E1" s="121"/>
      <c r="F1" s="121"/>
    </row>
    <row r="2" spans="1:6" ht="17.25">
      <c r="A2" s="57"/>
      <c r="B2" s="20"/>
      <c r="C2" s="57"/>
      <c r="D2" s="122"/>
      <c r="E2" s="123"/>
      <c r="F2" s="123"/>
    </row>
    <row r="3" spans="1:4" ht="36.75" customHeight="1">
      <c r="A3" s="59" t="s">
        <v>147</v>
      </c>
      <c r="B3" s="59" t="s">
        <v>148</v>
      </c>
      <c r="C3" s="124" t="s">
        <v>149</v>
      </c>
      <c r="D3" s="125" t="s">
        <v>20</v>
      </c>
    </row>
    <row r="4" spans="1:4" s="5" customFormat="1" ht="28.5" customHeight="1">
      <c r="A4" s="126" t="s">
        <v>150</v>
      </c>
      <c r="B4" s="127" t="s">
        <v>22</v>
      </c>
      <c r="C4" s="128">
        <f>'[3]1、X40039_2022年2月'!$C5/10000</f>
        <v>24.6222</v>
      </c>
      <c r="D4" s="129">
        <f>'[3]1、X40039_2022年2月'!$E5</f>
        <v>-6.5</v>
      </c>
    </row>
    <row r="5" spans="1:7" ht="28.5" customHeight="1">
      <c r="A5" s="130" t="s">
        <v>151</v>
      </c>
      <c r="B5" s="131" t="s">
        <v>22</v>
      </c>
      <c r="C5" s="271">
        <f>'[3]1、X40039_2022年2月'!$C6/10000</f>
        <v>20.4534</v>
      </c>
      <c r="D5" s="129">
        <f>'[3]1、X40039_2022年2月'!$E6</f>
        <v>-0.8</v>
      </c>
      <c r="F5" s="5"/>
      <c r="G5" s="5"/>
    </row>
    <row r="6" spans="1:7" ht="28.5" customHeight="1">
      <c r="A6" s="130" t="s">
        <v>152</v>
      </c>
      <c r="B6" s="132" t="s">
        <v>22</v>
      </c>
      <c r="C6" s="271">
        <f>'[3]1、X40039_2022年2月'!$C7/10000</f>
        <v>3.864</v>
      </c>
      <c r="D6" s="129">
        <f>'[3]1、X40039_2022年2月'!$E7</f>
        <v>49.4</v>
      </c>
      <c r="F6" s="5"/>
      <c r="G6" s="5"/>
    </row>
    <row r="7" spans="1:4" s="5" customFormat="1" ht="28.5" customHeight="1">
      <c r="A7" s="133" t="s">
        <v>31</v>
      </c>
      <c r="B7" s="134" t="s">
        <v>32</v>
      </c>
      <c r="C7" s="271">
        <f>'[3]1、X40039_2022年2月'!$C8/10000</f>
        <v>37.0481</v>
      </c>
      <c r="D7" s="129">
        <f>'[3]1、X40039_2022年2月'!$E8</f>
        <v>-22.1</v>
      </c>
    </row>
    <row r="8" spans="1:7" ht="28.5" customHeight="1">
      <c r="A8" s="130" t="s">
        <v>151</v>
      </c>
      <c r="B8" s="132" t="s">
        <v>32</v>
      </c>
      <c r="C8" s="271">
        <f>'[3]1、X40039_2022年2月'!$C9/10000</f>
        <v>34.8451</v>
      </c>
      <c r="D8" s="129">
        <f>'[3]1、X40039_2022年2月'!$E9</f>
        <v>-22.76</v>
      </c>
      <c r="F8" s="5"/>
      <c r="G8" s="5"/>
    </row>
    <row r="9" spans="1:7" ht="28.5" customHeight="1">
      <c r="A9" s="133" t="s">
        <v>33</v>
      </c>
      <c r="B9" s="134" t="s">
        <v>22</v>
      </c>
      <c r="C9" s="271">
        <f>'[3]1、X40039_2022年2月'!$C10/10000</f>
        <v>19.8485</v>
      </c>
      <c r="D9" s="129">
        <f>'[3]1、X40039_2022年2月'!$E10</f>
        <v>-31.3</v>
      </c>
      <c r="F9" s="5"/>
      <c r="G9" s="5"/>
    </row>
    <row r="10" spans="1:4" s="5" customFormat="1" ht="28.5" customHeight="1">
      <c r="A10" s="130" t="s">
        <v>151</v>
      </c>
      <c r="B10" s="132" t="s">
        <v>22</v>
      </c>
      <c r="C10" s="271">
        <f>'[3]1、X40039_2022年2月'!$C11/10000</f>
        <v>18.4596</v>
      </c>
      <c r="D10" s="129">
        <f>'[3]1、X40039_2022年2月'!$E11</f>
        <v>-31.47</v>
      </c>
    </row>
    <row r="11" spans="1:8" ht="28.5" customHeight="1">
      <c r="A11" s="133" t="s">
        <v>153</v>
      </c>
      <c r="B11" s="134" t="s">
        <v>32</v>
      </c>
      <c r="C11" s="271">
        <f>'[3]1、X40039_2022年2月'!$C12/10000</f>
        <v>2451.3496</v>
      </c>
      <c r="D11" s="129">
        <f>'[3]1、X40039_2022年2月'!$E12</f>
        <v>8.6</v>
      </c>
      <c r="F11" s="5"/>
      <c r="G11" s="5"/>
      <c r="H11" s="5"/>
    </row>
    <row r="12" spans="1:8" ht="28.5" customHeight="1">
      <c r="A12" s="130" t="s">
        <v>151</v>
      </c>
      <c r="B12" s="132" t="s">
        <v>32</v>
      </c>
      <c r="C12" s="271">
        <f>'[3]1、X40039_2022年2月'!$C13/10000</f>
        <v>1866.1391</v>
      </c>
      <c r="D12" s="129">
        <f>'[3]1、X40039_2022年2月'!$E13</f>
        <v>6.98</v>
      </c>
      <c r="F12" s="5"/>
      <c r="G12" s="5"/>
      <c r="H12" s="5"/>
    </row>
    <row r="13" spans="1:4" s="5" customFormat="1" ht="28.5" customHeight="1">
      <c r="A13" s="133" t="s">
        <v>154</v>
      </c>
      <c r="B13" s="134" t="s">
        <v>32</v>
      </c>
      <c r="C13" s="271">
        <f>'[3]1、X40039_2022年2月'!$C14/10000</f>
        <v>34.2952</v>
      </c>
      <c r="D13" s="129">
        <f>'[3]1、X40039_2022年2月'!$E14</f>
        <v>-19.45</v>
      </c>
    </row>
    <row r="14" spans="1:8" ht="28.5" customHeight="1">
      <c r="A14" s="130" t="s">
        <v>151</v>
      </c>
      <c r="B14" s="132" t="s">
        <v>32</v>
      </c>
      <c r="C14" s="271">
        <f>'[3]1、X40039_2022年2月'!$C15/10000</f>
        <v>32.4562</v>
      </c>
      <c r="D14" s="129">
        <f>'[3]1、X40039_2022年2月'!$E15</f>
        <v>-17.83</v>
      </c>
      <c r="F14" s="5"/>
      <c r="G14" s="5"/>
      <c r="H14" s="5"/>
    </row>
    <row r="15" spans="1:8" ht="28.5" customHeight="1">
      <c r="A15" s="133" t="s">
        <v>155</v>
      </c>
      <c r="B15" s="134" t="s">
        <v>32</v>
      </c>
      <c r="C15" s="271">
        <f>'[3]1、X40039_2022年2月'!$C16/10000</f>
        <v>54.2546</v>
      </c>
      <c r="D15" s="129">
        <f>'[3]1、X40039_2022年2月'!$E16</f>
        <v>47.7</v>
      </c>
      <c r="F15" s="5"/>
      <c r="G15" s="5"/>
      <c r="H15" s="5"/>
    </row>
    <row r="16" spans="1:7" ht="28.5" customHeight="1">
      <c r="A16" s="130" t="s">
        <v>151</v>
      </c>
      <c r="B16" s="132" t="s">
        <v>32</v>
      </c>
      <c r="C16" s="271">
        <f>'[3]1、X40039_2022年2月'!$C17/10000</f>
        <v>45.9012</v>
      </c>
      <c r="D16" s="129">
        <f>'[3]1、X40039_2022年2月'!$E17</f>
        <v>98.99</v>
      </c>
      <c r="F16" s="5"/>
      <c r="G16" s="5"/>
    </row>
    <row r="17" spans="1:7" ht="28.5" customHeight="1">
      <c r="A17" s="133" t="s">
        <v>156</v>
      </c>
      <c r="B17" s="134" t="s">
        <v>32</v>
      </c>
      <c r="C17" s="271">
        <f>'[3]1、X40039_2022年2月'!$C22/10000</f>
        <v>92.4685</v>
      </c>
      <c r="D17" s="129">
        <f>'[3]1、X40039_2022年2月'!$E22</f>
        <v>3.14</v>
      </c>
      <c r="F17" s="5"/>
      <c r="G17" s="5"/>
    </row>
    <row r="18" spans="1:7" ht="28.5" customHeight="1">
      <c r="A18" s="135" t="s">
        <v>151</v>
      </c>
      <c r="B18" s="136" t="s">
        <v>32</v>
      </c>
      <c r="C18" s="270">
        <f>'[3]1、X40039_2022年2月'!$C23/10000</f>
        <v>46.7981</v>
      </c>
      <c r="D18" s="137">
        <f>'[3]1、X40039_2022年2月'!$E23</f>
        <v>7.77</v>
      </c>
      <c r="F18" s="5"/>
      <c r="G18" s="5"/>
    </row>
    <row r="19" spans="1:4" ht="17.25">
      <c r="A19" s="57"/>
      <c r="B19" s="20"/>
      <c r="C19" s="57"/>
      <c r="D19" s="57"/>
    </row>
    <row r="20" spans="1:4" ht="17.25">
      <c r="A20" s="57"/>
      <c r="B20" s="20"/>
      <c r="C20" s="57"/>
      <c r="D20" s="57"/>
    </row>
    <row r="21" spans="1:4" ht="17.25">
      <c r="A21" s="57"/>
      <c r="B21" s="20"/>
      <c r="C21" s="57"/>
      <c r="D21" s="57"/>
    </row>
    <row r="22" spans="1:4" ht="17.25">
      <c r="A22" s="57"/>
      <c r="B22" s="20"/>
      <c r="C22" s="57"/>
      <c r="D22" s="57"/>
    </row>
    <row r="23" spans="1:4" ht="17.25">
      <c r="A23" s="57"/>
      <c r="B23" s="20"/>
      <c r="C23" s="57"/>
      <c r="D23" s="57"/>
    </row>
    <row r="24" spans="1:4" ht="17.25">
      <c r="A24" s="57"/>
      <c r="B24" s="20"/>
      <c r="C24" s="57"/>
      <c r="D24" s="57"/>
    </row>
    <row r="25" spans="1:4" ht="17.25">
      <c r="A25" s="57"/>
      <c r="B25" s="20"/>
      <c r="C25" s="57"/>
      <c r="D25" s="57"/>
    </row>
    <row r="26" spans="1:4" ht="17.25">
      <c r="A26" s="57"/>
      <c r="B26" s="20"/>
      <c r="C26" s="57"/>
      <c r="D26" s="57"/>
    </row>
    <row r="27" spans="1:4" ht="17.25">
      <c r="A27" s="57"/>
      <c r="B27" s="20"/>
      <c r="C27" s="57"/>
      <c r="D27" s="5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8" t="s">
        <v>157</v>
      </c>
      <c r="B1" s="288"/>
      <c r="C1" s="289"/>
      <c r="D1" s="289"/>
    </row>
    <row r="2" spans="1:4" ht="15.75">
      <c r="A2" s="98"/>
      <c r="B2" s="98"/>
      <c r="C2" s="98"/>
      <c r="D2" s="98"/>
    </row>
    <row r="3" spans="1:4" ht="17.25">
      <c r="A3" s="290"/>
      <c r="B3" s="290"/>
      <c r="C3" s="290"/>
      <c r="D3" s="99"/>
    </row>
    <row r="4" spans="1:4" ht="24" customHeight="1">
      <c r="A4" s="100" t="s">
        <v>54</v>
      </c>
      <c r="B4" s="100" t="s">
        <v>148</v>
      </c>
      <c r="C4" s="88" t="s">
        <v>158</v>
      </c>
      <c r="D4" s="89" t="s">
        <v>159</v>
      </c>
    </row>
    <row r="5" spans="1:4" ht="24.75" customHeight="1">
      <c r="A5" s="101" t="s">
        <v>160</v>
      </c>
      <c r="B5" s="102" t="s">
        <v>22</v>
      </c>
      <c r="C5" s="103">
        <f>'[4]Sheet1'!B21/10000</f>
        <v>288.3440145185508</v>
      </c>
      <c r="D5" s="104">
        <f>ROUND('[4]Sheet1'!D21,1)</f>
        <v>7.2</v>
      </c>
    </row>
    <row r="6" spans="1:4" ht="24.75" customHeight="1">
      <c r="A6" s="105" t="s">
        <v>161</v>
      </c>
      <c r="B6" s="106" t="s">
        <v>22</v>
      </c>
      <c r="C6" s="107"/>
      <c r="D6" s="108"/>
    </row>
    <row r="7" spans="1:4" ht="24.75" customHeight="1">
      <c r="A7" s="109" t="s">
        <v>162</v>
      </c>
      <c r="B7" s="106" t="s">
        <v>22</v>
      </c>
      <c r="C7" s="107">
        <f>'[4]Sheet1'!B23/10000</f>
        <v>250.315047333909</v>
      </c>
      <c r="D7" s="108">
        <f>ROUND('[4]Sheet1'!D23,1)</f>
        <v>7.1</v>
      </c>
    </row>
    <row r="8" spans="1:4" ht="24.75" customHeight="1">
      <c r="A8" s="109" t="s">
        <v>163</v>
      </c>
      <c r="B8" s="106" t="s">
        <v>22</v>
      </c>
      <c r="C8" s="107">
        <f>'[4]Sheet1'!B24/10000</f>
        <v>38.028967184642</v>
      </c>
      <c r="D8" s="108">
        <f>ROUND('[4]Sheet1'!D24,1)</f>
        <v>7.7</v>
      </c>
    </row>
    <row r="9" spans="1:4" ht="24.75" customHeight="1">
      <c r="A9" s="105" t="s">
        <v>164</v>
      </c>
      <c r="B9" s="106" t="s">
        <v>22</v>
      </c>
      <c r="C9" s="107"/>
      <c r="D9" s="108"/>
    </row>
    <row r="10" spans="1:4" ht="24.75" customHeight="1">
      <c r="A10" s="109" t="s">
        <v>165</v>
      </c>
      <c r="B10" s="106" t="s">
        <v>22</v>
      </c>
      <c r="C10" s="107">
        <f>'[4]Sheet1'!B26/10000</f>
        <v>254.70574209724703</v>
      </c>
      <c r="D10" s="108">
        <f>ROUND('[4]Sheet1'!D26,1)</f>
        <v>7</v>
      </c>
    </row>
    <row r="11" spans="1:4" ht="24.75" customHeight="1">
      <c r="A11" s="110" t="s">
        <v>166</v>
      </c>
      <c r="B11" s="111" t="s">
        <v>22</v>
      </c>
      <c r="C11" s="112">
        <f>'[4]Sheet1'!B27/10000</f>
        <v>33.638272421304</v>
      </c>
      <c r="D11" s="113">
        <f>ROUND('[4]Sheet1'!D27,1)</f>
        <v>9.1</v>
      </c>
    </row>
    <row r="12" spans="1:4" ht="24.75" customHeight="1">
      <c r="A12" s="114" t="s">
        <v>167</v>
      </c>
      <c r="B12" s="106"/>
      <c r="C12" s="291" t="s">
        <v>168</v>
      </c>
      <c r="D12" s="292"/>
    </row>
    <row r="13" spans="1:5" ht="24.75" customHeight="1">
      <c r="A13" s="115" t="s">
        <v>169</v>
      </c>
      <c r="B13" s="106" t="s">
        <v>170</v>
      </c>
      <c r="C13" s="293"/>
      <c r="D13" s="294"/>
      <c r="E13" s="19"/>
    </row>
    <row r="14" spans="1:4" ht="24.75" customHeight="1">
      <c r="A14" s="31" t="s">
        <v>171</v>
      </c>
      <c r="B14" s="116" t="s">
        <v>170</v>
      </c>
      <c r="C14" s="293"/>
      <c r="D14" s="294"/>
    </row>
    <row r="15" spans="1:4" ht="24.75" customHeight="1">
      <c r="A15" s="31" t="s">
        <v>172</v>
      </c>
      <c r="B15" s="116" t="s">
        <v>22</v>
      </c>
      <c r="C15" s="293"/>
      <c r="D15" s="294"/>
    </row>
    <row r="16" spans="1:6" ht="24.75" customHeight="1">
      <c r="A16" s="117" t="s">
        <v>173</v>
      </c>
      <c r="B16" s="110" t="s">
        <v>40</v>
      </c>
      <c r="C16" s="295"/>
      <c r="D16" s="296"/>
      <c r="F16" s="118"/>
    </row>
    <row r="17" spans="1:4" ht="17.25">
      <c r="A17" s="119" t="s">
        <v>174</v>
      </c>
      <c r="B17" s="119"/>
      <c r="C17" s="120"/>
      <c r="D17" s="120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2022-03-28T02:11:27Z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