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467" windowHeight="10407" tabRatio="966" activeTab="1"/>
  </bookViews>
  <sheets>
    <sheet name="发展目标" sheetId="1" r:id="rId1"/>
    <sheet name="主要经济指标" sheetId="2" r:id="rId2"/>
    <sheet name="规模工业生产主要分类" sheetId="3" r:id="rId3"/>
    <sheet name="主要产业" sheetId="4" r:id="rId4"/>
    <sheet name="分县市区园区工业" sheetId="5" r:id="rId5"/>
    <sheet name="用电量" sheetId="6" r:id="rId6"/>
    <sheet name="固定资产投资" sheetId="7" r:id="rId7"/>
    <sheet name="商品房建设与销售" sheetId="8" r:id="rId8"/>
    <sheet name="国内贸易、旅游" sheetId="9" r:id="rId9"/>
    <sheet name="热点商品" sheetId="10" r:id="rId10"/>
    <sheet name="财政金融" sheetId="11" r:id="rId11"/>
    <sheet name="调查单位" sheetId="12" r:id="rId12"/>
    <sheet name="人民生活和物价1" sheetId="13" r:id="rId13"/>
    <sheet name="县市2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1">'主要经济指标'!$A$1:$X$64</definedName>
  </definedNames>
  <calcPr fullCalcOnLoad="1"/>
</workbook>
</file>

<file path=xl/sharedStrings.xml><?xml version="1.0" encoding="utf-8"?>
<sst xmlns="http://schemas.openxmlformats.org/spreadsheetml/2006/main" count="446" uniqueCount="295">
  <si>
    <r>
      <rPr>
        <sz val="12"/>
        <rFont val="宋体"/>
        <family val="0"/>
      </rPr>
      <t>指标名称</t>
    </r>
  </si>
  <si>
    <r>
      <rPr>
        <sz val="12"/>
        <rFont val="宋体"/>
        <family val="0"/>
      </rPr>
      <t>单位</t>
    </r>
  </si>
  <si>
    <r>
      <rPr>
        <sz val="12"/>
        <rFont val="宋体"/>
        <family val="0"/>
      </rPr>
      <t>湖南省</t>
    </r>
  </si>
  <si>
    <r>
      <rPr>
        <sz val="12"/>
        <rFont val="宋体"/>
        <family val="0"/>
      </rPr>
      <t>岳阳市</t>
    </r>
  </si>
  <si>
    <t>GDP</t>
  </si>
  <si>
    <t>%</t>
  </si>
  <si>
    <r>
      <rPr>
        <sz val="12"/>
        <rFont val="宋体"/>
        <family val="0"/>
      </rPr>
      <t>规模工业增加值</t>
    </r>
  </si>
  <si>
    <r>
      <rPr>
        <sz val="12"/>
        <rFont val="宋体"/>
        <family val="0"/>
      </rPr>
      <t>固定资产投资</t>
    </r>
  </si>
  <si>
    <r>
      <rPr>
        <sz val="12"/>
        <rFont val="宋体"/>
        <family val="0"/>
      </rPr>
      <t>社会消费品零售总额</t>
    </r>
  </si>
  <si>
    <r>
      <rPr>
        <sz val="12"/>
        <rFont val="宋体"/>
        <family val="0"/>
      </rPr>
      <t>进出口总额</t>
    </r>
  </si>
  <si>
    <r>
      <rPr>
        <sz val="12"/>
        <rFont val="宋体"/>
        <family val="0"/>
      </rPr>
      <t>居民消费价格指数</t>
    </r>
  </si>
  <si>
    <t>一般公共预算地方收入</t>
  </si>
  <si>
    <r>
      <rPr>
        <sz val="12"/>
        <rFont val="宋体"/>
        <family val="0"/>
      </rPr>
      <t>城乡居民收入</t>
    </r>
  </si>
  <si>
    <t>城镇调查失业率</t>
  </si>
  <si>
    <r>
      <rPr>
        <sz val="12"/>
        <rFont val="宋体"/>
        <family val="0"/>
      </rPr>
      <t>万元</t>
    </r>
    <r>
      <rPr>
        <sz val="12"/>
        <rFont val="Times New Roman"/>
        <family val="1"/>
      </rPr>
      <t>GDP</t>
    </r>
    <r>
      <rPr>
        <sz val="12"/>
        <rFont val="宋体"/>
        <family val="0"/>
      </rPr>
      <t>能耗下降率</t>
    </r>
  </si>
  <si>
    <t>主要指标</t>
  </si>
  <si>
    <t>单 位</t>
  </si>
  <si>
    <t>总量</t>
  </si>
  <si>
    <t>增幅（%）</t>
  </si>
  <si>
    <t>地区生产总值</t>
  </si>
  <si>
    <t>亿元</t>
  </si>
  <si>
    <t>季度数据</t>
  </si>
  <si>
    <t xml:space="preserve">  第一产业</t>
  </si>
  <si>
    <t xml:space="preserve">  第二产业</t>
  </si>
  <si>
    <t xml:space="preserve">  第三产业</t>
  </si>
  <si>
    <t>规模以上工业增加值</t>
  </si>
  <si>
    <t>—</t>
  </si>
  <si>
    <t>固定资产投资</t>
  </si>
  <si>
    <t xml:space="preserve">   工业投资</t>
  </si>
  <si>
    <t xml:space="preserve">  房地产投资</t>
  </si>
  <si>
    <t>商品房销售面积</t>
  </si>
  <si>
    <t>万平方米</t>
  </si>
  <si>
    <t>商品房销售额</t>
  </si>
  <si>
    <t>社会消费品零售总额</t>
  </si>
  <si>
    <t>进出口总额</t>
  </si>
  <si>
    <t xml:space="preserve">  出口总额</t>
  </si>
  <si>
    <t xml:space="preserve">  进口总额</t>
  </si>
  <si>
    <t>实际利用外资</t>
  </si>
  <si>
    <t>一般公共预算收入</t>
  </si>
  <si>
    <t xml:space="preserve">  一般公共预算地方收入</t>
  </si>
  <si>
    <t>一般公共预算支出</t>
  </si>
  <si>
    <t>金融机构存款余额</t>
  </si>
  <si>
    <t>金融机构贷款余额</t>
  </si>
  <si>
    <t>居民消费价格总指数</t>
  </si>
  <si>
    <t>全社会用电量</t>
  </si>
  <si>
    <t>亿千瓦时</t>
  </si>
  <si>
    <t xml:space="preserve">  工业用电量</t>
  </si>
  <si>
    <t>全体居民人均可支配收入</t>
  </si>
  <si>
    <t>元</t>
  </si>
  <si>
    <t>城镇居民人均可支配收入</t>
  </si>
  <si>
    <t>农村居民人均可支配收入</t>
  </si>
  <si>
    <t>规模工业生产主要分类</t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</si>
  <si>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</si>
  <si>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>增幅(</t>
    </r>
    <r>
      <rPr>
        <b/>
        <sz val="14"/>
        <rFont val="宋体"/>
        <family val="0"/>
      </rPr>
      <t>%)</t>
    </r>
  </si>
  <si>
    <t>全市规模工业增加值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</si>
  <si>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</si>
  <si>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</si>
  <si>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</si>
  <si>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</si>
  <si>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</si>
  <si>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</si>
  <si>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</si>
  <si>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</si>
  <si>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</si>
  <si>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</si>
  <si>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</si>
  <si>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</si>
  <si>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</si>
  <si>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r>
      <t xml:space="preserve">指 </t>
    </r>
    <r>
      <rPr>
        <b/>
        <sz val="14"/>
        <color indexed="8"/>
        <rFont val="宋体"/>
        <family val="0"/>
      </rPr>
      <t xml:space="preserve">   </t>
    </r>
    <r>
      <rPr>
        <b/>
        <sz val="14"/>
        <color indexed="8"/>
        <rFont val="宋体"/>
        <family val="0"/>
      </rPr>
      <t>标</t>
    </r>
  </si>
  <si>
    <t>增幅(%)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</si>
  <si>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</si>
  <si>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</si>
  <si>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</si>
  <si>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</si>
  <si>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</si>
  <si>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</si>
  <si>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</si>
  <si>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</si>
  <si>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</si>
  <si>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</si>
  <si>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电子信息制造业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</si>
  <si>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</si>
  <si>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</si>
  <si>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</si>
  <si>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</si>
  <si>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</si>
  <si>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岳阳高新技术产业园区</t>
  </si>
  <si>
    <t>华容县工业集中区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</si>
  <si>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</si>
  <si>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</si>
  <si>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</si>
  <si>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</si>
  <si>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</si>
  <si>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用电量</t>
  </si>
  <si>
    <t>其中：工业用电量</t>
  </si>
  <si>
    <t>绝对量（万千瓦时）</t>
  </si>
  <si>
    <t>岳阳市</t>
  </si>
  <si>
    <t>市  直</t>
  </si>
  <si>
    <t>客户服务中心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</si>
  <si>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</si>
  <si>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</si>
  <si>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</si>
  <si>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</si>
  <si>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</si>
  <si>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</si>
  <si>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</si>
  <si>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</si>
  <si>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屈原管理区</t>
  </si>
  <si>
    <t>注：以上数据由市电业局提供。客户服务中心含岳阳楼区、经济技术开发区、南湖新区及部分企业数据。</t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</si>
  <si>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</si>
  <si>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</si>
  <si>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</si>
  <si>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</si>
  <si>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</si>
  <si>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</si>
  <si>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</si>
  <si>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</si>
  <si>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</si>
  <si>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</si>
  <si>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</si>
  <si>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</si>
  <si>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</si>
  <si>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涉农项目投资 </t>
  </si>
  <si>
    <t xml:space="preserve"> 工业投资 </t>
  </si>
  <si>
    <t xml:space="preserve">       其中：本年新开工工业投资 </t>
  </si>
  <si>
    <t xml:space="preserve">       工业技改投资 </t>
  </si>
  <si>
    <t xml:space="preserve"> 高新技术产业</t>
  </si>
  <si>
    <t xml:space="preserve"> 民生工程 </t>
  </si>
  <si>
    <t xml:space="preserve"> 生态环境</t>
  </si>
  <si>
    <t xml:space="preserve"> 基础设施</t>
  </si>
  <si>
    <t xml:space="preserve">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</si>
  <si>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</si>
  <si>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</si>
  <si>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</si>
  <si>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</si>
  <si>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</si>
  <si>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六、按项目分</t>
  </si>
  <si>
    <t xml:space="preserve">  #5000万以下项目个数   </t>
  </si>
  <si>
    <t xml:space="preserve">   5000万以下项目投资额</t>
  </si>
  <si>
    <t xml:space="preserve">  #5000万以上项目个数   </t>
  </si>
  <si>
    <t xml:space="preserve">   5000万以上项目投资额</t>
  </si>
  <si>
    <t xml:space="preserve">   亿元以上项目个数</t>
  </si>
  <si>
    <t xml:space="preserve">   亿元以上项目投资额</t>
  </si>
  <si>
    <t>商品房建设与销售</t>
  </si>
  <si>
    <r>
      <t xml:space="preserve"> 指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标</t>
    </r>
  </si>
  <si>
    <t>单位</t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</si>
  <si>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</si>
  <si>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</si>
  <si>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</si>
  <si>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</si>
  <si>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</si>
  <si>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</si>
  <si>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</si>
  <si>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</si>
  <si>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</si>
  <si>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</si>
  <si>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</si>
  <si>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</si>
  <si>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</si>
  <si>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</si>
  <si>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</si>
  <si>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</si>
  <si>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</si>
  <si>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</si>
  <si>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</si>
  <si>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</si>
  <si>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</si>
  <si>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</si>
  <si>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</si>
  <si>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</si>
  <si>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</si>
  <si>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</si>
  <si>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</si>
  <si>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</si>
  <si>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</si>
  <si>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</si>
  <si>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</si>
  <si>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</si>
  <si>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</si>
  <si>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</si>
  <si>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</si>
  <si>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</si>
  <si>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</si>
  <si>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</si>
  <si>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</si>
  <si>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</si>
  <si>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</si>
  <si>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</si>
  <si>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</si>
  <si>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</si>
  <si>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财政金融</t>
  </si>
  <si>
    <t>单位：亿元；%</t>
  </si>
  <si>
    <r>
      <t xml:space="preserve"> 指   </t>
    </r>
    <r>
      <rPr>
        <b/>
        <sz val="14"/>
        <rFont val="宋体"/>
        <family val="0"/>
      </rPr>
      <t xml:space="preserve"> 标</t>
    </r>
  </si>
  <si>
    <t>本月</t>
  </si>
  <si>
    <t>1-本月</t>
  </si>
  <si>
    <t>1、一般公共预算收入</t>
  </si>
  <si>
    <t xml:space="preserve">    其中：税收收入</t>
  </si>
  <si>
    <t xml:space="preserve">          非税收入</t>
  </si>
  <si>
    <t xml:space="preserve">   一般公共预算地方收入</t>
  </si>
  <si>
    <r>
      <t xml:space="preserve">        “上划</t>
    </r>
    <r>
      <rPr>
        <sz val="14"/>
        <rFont val="宋体"/>
        <family val="0"/>
      </rPr>
      <t>中央”收入</t>
    </r>
  </si>
  <si>
    <t>2、一般公共预算支出</t>
  </si>
  <si>
    <t>指标</t>
  </si>
  <si>
    <t>本月余额</t>
  </si>
  <si>
    <t>年初余额</t>
  </si>
  <si>
    <t>同比增幅</t>
  </si>
  <si>
    <t>金融机构本外币各项存款余额</t>
  </si>
  <si>
    <t xml:space="preserve">    住户存款</t>
  </si>
  <si>
    <t xml:space="preserve">    非金融企业存款</t>
  </si>
  <si>
    <t xml:space="preserve">    财政性存款</t>
  </si>
  <si>
    <t xml:space="preserve">    机关团体存款</t>
  </si>
  <si>
    <t xml:space="preserve">    非银行业金融机构存款</t>
  </si>
  <si>
    <t>金融机构本外币各项贷款余额</t>
  </si>
  <si>
    <t>其中：短期贷款</t>
  </si>
  <si>
    <t>其中：中长期贷款</t>
  </si>
  <si>
    <t>注：以上数据由市财政局、市人民银行提供。</t>
  </si>
  <si>
    <t>调查单位</t>
  </si>
  <si>
    <t>一、新登记市场主体</t>
  </si>
  <si>
    <t>家</t>
  </si>
  <si>
    <t xml:space="preserve">   内资企业</t>
  </si>
  <si>
    <t xml:space="preserve">   外资企业</t>
  </si>
  <si>
    <t xml:space="preserve">   个体工商户</t>
  </si>
  <si>
    <t>二、全市在库“四上”单位</t>
  </si>
  <si>
    <t xml:space="preserve">  #规模以上工业</t>
  </si>
  <si>
    <t xml:space="preserve">   限额以上批零住餐业</t>
  </si>
  <si>
    <t xml:space="preserve">   规模以上服务业</t>
  </si>
  <si>
    <t xml:space="preserve">   资质建筑业</t>
  </si>
  <si>
    <t xml:space="preserve">   房地产开发经营业</t>
  </si>
  <si>
    <t>三、本年新增“四上”单位</t>
  </si>
  <si>
    <t>注：以上部分数据由市场监督管理局提供。</t>
  </si>
  <si>
    <t>人民生活和物价</t>
  </si>
  <si>
    <t>单位：%</t>
  </si>
  <si>
    <t>指       标</t>
  </si>
  <si>
    <t>上月=100</t>
  </si>
  <si>
    <t>上年同月=100</t>
  </si>
  <si>
    <t>上年同期=100</t>
  </si>
  <si>
    <t>1、居民消费价格指数（%）</t>
  </si>
  <si>
    <t xml:space="preserve">    食品烟酒类</t>
  </si>
  <si>
    <t xml:space="preserve">    衣着类   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</si>
  <si>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居住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</si>
  <si>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生活用品及服务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</si>
  <si>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交通和通信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</si>
  <si>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教育文化和娱乐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</si>
  <si>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医疗保健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</si>
  <si>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其他用品和服务</t>
    </r>
  </si>
  <si>
    <t>2、商品零售价格总指数（%）</t>
  </si>
  <si>
    <t>注：以上数据由国家统计局岳阳调查队提供。</t>
  </si>
  <si>
    <t>规模工业增加值</t>
  </si>
  <si>
    <t xml:space="preserve">一般公共预算收入     </t>
  </si>
  <si>
    <t>新增“四上”单位</t>
  </si>
  <si>
    <t>产业投资</t>
  </si>
  <si>
    <t>增幅
（%）</t>
  </si>
  <si>
    <t>排位</t>
  </si>
  <si>
    <t>申报数</t>
  </si>
  <si>
    <t>其中：工业</t>
  </si>
  <si>
    <t>岳阳楼区</t>
  </si>
  <si>
    <t>经济技术
开发区</t>
  </si>
  <si>
    <t>南湖新区</t>
  </si>
  <si>
    <t>城陵矶新港区</t>
  </si>
  <si>
    <t>——</t>
  </si>
  <si>
    <t>国家</t>
  </si>
  <si>
    <r>
      <t>5.5%</t>
    </r>
    <r>
      <rPr>
        <sz val="12"/>
        <rFont val="宋体"/>
        <family val="0"/>
      </rPr>
      <t>左右</t>
    </r>
  </si>
  <si>
    <t>城陵矶新港区</t>
  </si>
  <si>
    <t>亿元</t>
  </si>
  <si>
    <r>
      <rPr>
        <b/>
        <sz val="16"/>
        <rFont val="宋体"/>
        <family val="0"/>
      </rPr>
      <t>国家、湖南省、岳阳市</t>
    </r>
    <r>
      <rPr>
        <b/>
        <sz val="16"/>
        <rFont val="Times New Roman"/>
        <family val="1"/>
      </rPr>
      <t>2021</t>
    </r>
    <r>
      <rPr>
        <b/>
        <sz val="16"/>
        <rFont val="宋体"/>
        <family val="0"/>
      </rPr>
      <t>年度经济社会发展预期目标</t>
    </r>
  </si>
  <si>
    <r>
      <t>6%</t>
    </r>
    <r>
      <rPr>
        <sz val="12"/>
        <rFont val="宋体"/>
        <family val="0"/>
      </rPr>
      <t>以上</t>
    </r>
  </si>
  <si>
    <r>
      <t>3%</t>
    </r>
    <r>
      <rPr>
        <sz val="11"/>
        <rFont val="宋体"/>
        <family val="0"/>
      </rPr>
      <t>左右</t>
    </r>
  </si>
  <si>
    <r>
      <t>3%</t>
    </r>
    <r>
      <rPr>
        <sz val="12"/>
        <rFont val="宋体"/>
        <family val="0"/>
      </rPr>
      <t>左右</t>
    </r>
  </si>
  <si>
    <r>
      <t>7%</t>
    </r>
    <r>
      <rPr>
        <sz val="11"/>
        <rFont val="宋体"/>
        <family val="0"/>
      </rPr>
      <t>以上</t>
    </r>
  </si>
  <si>
    <r>
      <t>4%</t>
    </r>
    <r>
      <rPr>
        <sz val="11"/>
        <rFont val="宋体"/>
        <family val="0"/>
      </rPr>
      <t>以上</t>
    </r>
  </si>
  <si>
    <t>城镇新增就业</t>
  </si>
  <si>
    <t>万人</t>
  </si>
  <si>
    <t>1100以上</t>
  </si>
  <si>
    <t>稳步增长</t>
  </si>
  <si>
    <t>量稳质升</t>
  </si>
  <si>
    <t>1-2月岳阳市主要经济指标完成情况表</t>
  </si>
  <si>
    <r>
      <t>202</t>
    </r>
    <r>
      <rPr>
        <b/>
        <sz val="24"/>
        <color indexed="8"/>
        <rFont val="宋体"/>
        <family val="0"/>
      </rPr>
      <t>1</t>
    </r>
    <r>
      <rPr>
        <b/>
        <sz val="24"/>
        <color indexed="8"/>
        <rFont val="宋体"/>
        <family val="0"/>
      </rPr>
      <t>年1—</t>
    </r>
    <r>
      <rPr>
        <b/>
        <sz val="24"/>
        <color indexed="8"/>
        <rFont val="宋体"/>
        <family val="0"/>
      </rPr>
      <t>2</t>
    </r>
    <r>
      <rPr>
        <b/>
        <sz val="24"/>
        <color indexed="8"/>
        <rFont val="宋体"/>
        <family val="0"/>
      </rPr>
      <t>月岳阳市各县（市）区主要经济指标</t>
    </r>
  </si>
  <si>
    <r>
      <t>8%</t>
    </r>
    <r>
      <rPr>
        <sz val="11"/>
        <rFont val="宋体"/>
        <family val="0"/>
      </rPr>
      <t>左右</t>
    </r>
  </si>
  <si>
    <t>与经济增长同步</t>
  </si>
  <si>
    <r>
      <t>3%</t>
    </r>
    <r>
      <rPr>
        <sz val="11"/>
        <rFont val="宋体"/>
        <family val="0"/>
      </rPr>
      <t>以内</t>
    </r>
  </si>
  <si>
    <t>实现省定目标任务</t>
  </si>
  <si>
    <r>
      <t>1-</t>
    </r>
    <r>
      <rPr>
        <sz val="12"/>
        <rFont val="宋体"/>
        <family val="0"/>
      </rPr>
      <t>2</t>
    </r>
    <r>
      <rPr>
        <sz val="12"/>
        <rFont val="宋体"/>
        <family val="0"/>
      </rPr>
      <t>月</t>
    </r>
  </si>
  <si>
    <t>-</t>
  </si>
  <si>
    <t>2.旅游经济</t>
  </si>
  <si>
    <t xml:space="preserve">   旅游总人数</t>
  </si>
  <si>
    <t>万人次</t>
  </si>
  <si>
    <t xml:space="preserve">   入境总人数</t>
  </si>
  <si>
    <t xml:space="preserve">   旅游总收入</t>
  </si>
  <si>
    <t xml:space="preserve">   旅游创汇</t>
  </si>
  <si>
    <t>万美元</t>
  </si>
  <si>
    <t>季度数据</t>
  </si>
  <si>
    <t>注：旅游经济数据由市文化旅游广电局提供。</t>
  </si>
  <si>
    <r>
      <t>注：云溪区区本级规模以上工业增加值同比下降</t>
    </r>
    <r>
      <rPr>
        <sz val="12"/>
        <rFont val="宋体"/>
        <family val="0"/>
      </rPr>
      <t>5</t>
    </r>
    <r>
      <rPr>
        <sz val="12"/>
        <rFont val="宋体"/>
        <family val="0"/>
      </rPr>
      <t>%。</t>
    </r>
  </si>
  <si>
    <t>万美元</t>
  </si>
  <si>
    <t>实际利用内资（2020年）</t>
  </si>
  <si>
    <t>规模以上服务业主营业务收入（2020年）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</si>
</sst>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_ "/>
    <numFmt numFmtId="179" formatCode="0.0_);[Red]\(0.0\)"/>
    <numFmt numFmtId="180" formatCode="0_ "/>
    <numFmt numFmtId="181" formatCode="0.00_ "/>
    <numFmt numFmtId="182" formatCode="0.0"/>
    <numFmt numFmtId="183" formatCode="0_);[Red]\(0\)"/>
    <numFmt numFmtId="184" formatCode="0.00_);[Red]\(0.00\)"/>
    <numFmt numFmtId="185" formatCode="0.0000_ "/>
    <numFmt numFmtId="186" formatCode="0.0000"/>
    <numFmt numFmtId="187" formatCode="0.0%"/>
    <numFmt numFmtId="188" formatCode="0.000_ "/>
    <numFmt numFmtId="189" formatCode="0.000000"/>
    <numFmt numFmtId="190" formatCode="0.00000"/>
    <numFmt numFmtId="191" formatCode="0.000"/>
  </numFmts>
  <fonts count="8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Times New Roman"/>
      <family val="1"/>
    </font>
    <font>
      <sz val="9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仿宋_GB2312"/>
      <family val="3"/>
    </font>
    <font>
      <sz val="10"/>
      <name val="宋体"/>
      <family val="0"/>
    </font>
    <font>
      <sz val="14"/>
      <name val="Times New Roman"/>
      <family val="1"/>
    </font>
    <font>
      <b/>
      <sz val="12"/>
      <name val="宋体"/>
      <family val="0"/>
    </font>
    <font>
      <b/>
      <sz val="20"/>
      <name val="宋体"/>
      <family val="0"/>
    </font>
    <font>
      <sz val="10"/>
      <name val="Helv"/>
      <family val="2"/>
    </font>
    <font>
      <b/>
      <sz val="20"/>
      <name val="Times New Roman"/>
      <family val="1"/>
    </font>
    <font>
      <sz val="14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9"/>
      <name val="Times New Roman"/>
      <family val="1"/>
    </font>
    <font>
      <sz val="11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8"/>
      <name val="黑体"/>
      <family val="3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20"/>
      <name val="宋体"/>
      <family val="0"/>
    </font>
    <font>
      <sz val="10"/>
      <name val="Arial"/>
      <family val="2"/>
    </font>
    <font>
      <u val="single"/>
      <sz val="12"/>
      <color indexed="30"/>
      <name val="宋体"/>
      <family val="0"/>
    </font>
    <font>
      <b/>
      <sz val="10"/>
      <name val="MS Sans Serif"/>
      <family val="2"/>
    </font>
    <font>
      <sz val="12"/>
      <name val="SansSerif"/>
      <family val="2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b/>
      <sz val="20"/>
      <color indexed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sz val="20"/>
      <name val="黑体"/>
      <family val="3"/>
    </font>
    <font>
      <sz val="16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b/>
      <sz val="14"/>
      <name val="Calibri"/>
      <family val="0"/>
    </font>
    <font>
      <sz val="14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b/>
      <sz val="20"/>
      <color rgb="FFFF0000"/>
      <name val="宋体"/>
      <family val="0"/>
    </font>
    <font>
      <b/>
      <sz val="2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/>
      <top style="thin"/>
      <bottom/>
    </border>
  </borders>
  <cellStyleXfs count="81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" applyNumberFormat="0" applyFill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68" fillId="21" borderId="0" applyNumberFormat="0" applyBorder="0" applyAlignment="0" applyProtection="0"/>
    <xf numFmtId="0" fontId="69" fillId="0" borderId="4" applyNumberFormat="0" applyFill="0" applyAlignment="0" applyProtection="0"/>
    <xf numFmtId="17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70" fillId="22" borderId="5" applyNumberFormat="0" applyAlignment="0" applyProtection="0"/>
    <xf numFmtId="0" fontId="71" fillId="23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75" fillId="24" borderId="0" applyNumberFormat="0" applyBorder="0" applyAlignment="0" applyProtection="0"/>
    <xf numFmtId="0" fontId="76" fillId="22" borderId="8" applyNumberFormat="0" applyAlignment="0" applyProtection="0"/>
    <xf numFmtId="0" fontId="77" fillId="25" borderId="5" applyNumberFormat="0" applyAlignment="0" applyProtection="0"/>
    <xf numFmtId="0" fontId="32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13" fillId="32" borderId="9" applyNumberFormat="0" applyFont="0" applyAlignment="0" applyProtection="0"/>
  </cellStyleXfs>
  <cellXfs count="323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horizont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1" fontId="78" fillId="0" borderId="0" xfId="0" applyNumberFormat="1" applyFont="1" applyAlignment="1">
      <alignment/>
    </xf>
    <xf numFmtId="178" fontId="78" fillId="0" borderId="0" xfId="0" applyNumberFormat="1" applyFont="1" applyAlignment="1">
      <alignment/>
    </xf>
    <xf numFmtId="178" fontId="78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78" fontId="79" fillId="0" borderId="10" xfId="0" applyNumberFormat="1" applyFont="1" applyFill="1" applyBorder="1" applyAlignment="1">
      <alignment horizontal="center" vertical="center" wrapText="1"/>
    </xf>
    <xf numFmtId="178" fontId="79" fillId="0" borderId="11" xfId="0" applyNumberFormat="1" applyFont="1" applyFill="1" applyBorder="1" applyAlignment="1">
      <alignment horizontal="center" vertical="center" wrapText="1"/>
    </xf>
    <xf numFmtId="181" fontId="79" fillId="0" borderId="10" xfId="0" applyNumberFormat="1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181" fontId="6" fillId="0" borderId="10" xfId="0" applyNumberFormat="1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180" fontId="7" fillId="0" borderId="10" xfId="57" applyNumberFormat="1" applyFont="1" applyFill="1" applyBorder="1" applyAlignment="1">
      <alignment horizontal="center" vertical="center"/>
      <protection/>
    </xf>
    <xf numFmtId="178" fontId="79" fillId="0" borderId="12" xfId="0" applyNumberFormat="1" applyFont="1" applyFill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 wrapText="1"/>
    </xf>
    <xf numFmtId="180" fontId="7" fillId="0" borderId="12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80" fillId="0" borderId="0" xfId="0" applyFont="1" applyAlignment="1">
      <alignment horizontal="center" vertical="center"/>
    </xf>
    <xf numFmtId="0" fontId="79" fillId="33" borderId="13" xfId="0" applyFont="1" applyFill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 wrapText="1"/>
    </xf>
    <xf numFmtId="180" fontId="79" fillId="0" borderId="10" xfId="0" applyNumberFormat="1" applyFont="1" applyBorder="1" applyAlignment="1">
      <alignment horizontal="center" vertical="center" wrapText="1"/>
    </xf>
    <xf numFmtId="180" fontId="79" fillId="0" borderId="12" xfId="0" applyNumberFormat="1" applyFont="1" applyBorder="1" applyAlignment="1">
      <alignment horizontal="center" vertical="center" wrapText="1"/>
    </xf>
    <xf numFmtId="178" fontId="8" fillId="0" borderId="0" xfId="0" applyNumberFormat="1" applyFont="1" applyBorder="1" applyAlignment="1">
      <alignment wrapText="1"/>
    </xf>
    <xf numFmtId="0" fontId="79" fillId="33" borderId="15" xfId="0" applyFont="1" applyFill="1" applyBorder="1" applyAlignment="1">
      <alignment horizontal="left" vertical="center"/>
    </xf>
    <xf numFmtId="178" fontId="6" fillId="0" borderId="16" xfId="0" applyNumberFormat="1" applyFont="1" applyBorder="1" applyAlignment="1">
      <alignment horizontal="right" vertical="center"/>
    </xf>
    <xf numFmtId="178" fontId="6" fillId="0" borderId="17" xfId="0" applyNumberFormat="1" applyFont="1" applyBorder="1" applyAlignment="1">
      <alignment horizontal="right" vertical="center"/>
    </xf>
    <xf numFmtId="178" fontId="6" fillId="0" borderId="18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80" fillId="33" borderId="15" xfId="0" applyFont="1" applyFill="1" applyBorder="1" applyAlignment="1">
      <alignment horizontal="left" vertical="center"/>
    </xf>
    <xf numFmtId="178" fontId="10" fillId="0" borderId="19" xfId="0" applyNumberFormat="1" applyFont="1" applyBorder="1" applyAlignment="1">
      <alignment horizontal="right" vertical="center"/>
    </xf>
    <xf numFmtId="178" fontId="10" fillId="0" borderId="20" xfId="0" applyNumberFormat="1" applyFont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 vertical="center"/>
    </xf>
    <xf numFmtId="0" fontId="79" fillId="33" borderId="21" xfId="0" applyFont="1" applyFill="1" applyBorder="1" applyAlignment="1">
      <alignment horizontal="left" vertical="center"/>
    </xf>
    <xf numFmtId="0" fontId="8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61" fillId="0" borderId="10" xfId="0" applyFont="1" applyFill="1" applyBorder="1" applyAlignment="1">
      <alignment horizontal="center" vertical="center"/>
    </xf>
    <xf numFmtId="178" fontId="6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1" fillId="0" borderId="0" xfId="0" applyFont="1" applyAlignment="1">
      <alignment/>
    </xf>
    <xf numFmtId="179" fontId="0" fillId="0" borderId="0" xfId="0" applyNumberFormat="1" applyFont="1" applyAlignment="1">
      <alignment/>
    </xf>
    <xf numFmtId="0" fontId="13" fillId="0" borderId="0" xfId="0" applyFont="1" applyAlignment="1">
      <alignment/>
    </xf>
    <xf numFmtId="179" fontId="13" fillId="0" borderId="0" xfId="0" applyNumberFormat="1" applyFont="1" applyAlignment="1">
      <alignment/>
    </xf>
    <xf numFmtId="0" fontId="80" fillId="0" borderId="0" xfId="0" applyFont="1" applyAlignment="1">
      <alignment/>
    </xf>
    <xf numFmtId="0" fontId="82" fillId="0" borderId="0" xfId="0" applyFont="1" applyFill="1" applyBorder="1" applyAlignment="1">
      <alignment horizontal="right" vertical="center"/>
    </xf>
    <xf numFmtId="0" fontId="79" fillId="33" borderId="13" xfId="0" applyFont="1" applyFill="1" applyBorder="1" applyAlignment="1">
      <alignment horizontal="center" vertical="center"/>
    </xf>
    <xf numFmtId="179" fontId="79" fillId="33" borderId="12" xfId="0" applyNumberFormat="1" applyFont="1" applyFill="1" applyBorder="1" applyAlignment="1">
      <alignment horizontal="center" vertical="center" wrapText="1"/>
    </xf>
    <xf numFmtId="2" fontId="6" fillId="33" borderId="16" xfId="0" applyNumberFormat="1" applyFont="1" applyFill="1" applyBorder="1" applyAlignment="1">
      <alignment horizontal="right" vertical="center"/>
    </xf>
    <xf numFmtId="2" fontId="6" fillId="33" borderId="18" xfId="0" applyNumberFormat="1" applyFont="1" applyFill="1" applyBorder="1" applyAlignment="1">
      <alignment horizontal="right" vertical="center"/>
    </xf>
    <xf numFmtId="178" fontId="6" fillId="33" borderId="18" xfId="0" applyNumberFormat="1" applyFont="1" applyFill="1" applyBorder="1" applyAlignment="1">
      <alignment horizontal="right" vertical="center"/>
    </xf>
    <xf numFmtId="178" fontId="11" fillId="0" borderId="0" xfId="0" applyNumberFormat="1" applyFont="1" applyAlignment="1">
      <alignment/>
    </xf>
    <xf numFmtId="0" fontId="80" fillId="33" borderId="15" xfId="0" applyFont="1" applyFill="1" applyBorder="1" applyAlignment="1">
      <alignment vertical="center"/>
    </xf>
    <xf numFmtId="2" fontId="10" fillId="33" borderId="19" xfId="0" applyNumberFormat="1" applyFont="1" applyFill="1" applyBorder="1" applyAlignment="1">
      <alignment horizontal="right" vertical="center"/>
    </xf>
    <xf numFmtId="2" fontId="10" fillId="33" borderId="0" xfId="0" applyNumberFormat="1" applyFont="1" applyFill="1" applyBorder="1" applyAlignment="1">
      <alignment horizontal="right" vertical="center"/>
    </xf>
    <xf numFmtId="178" fontId="10" fillId="33" borderId="0" xfId="0" applyNumberFormat="1" applyFont="1" applyFill="1" applyBorder="1" applyAlignment="1">
      <alignment horizontal="right" vertical="center"/>
    </xf>
    <xf numFmtId="0" fontId="80" fillId="0" borderId="15" xfId="0" applyFont="1" applyFill="1" applyBorder="1" applyAlignment="1">
      <alignment vertical="center"/>
    </xf>
    <xf numFmtId="0" fontId="79" fillId="33" borderId="21" xfId="0" applyFont="1" applyFill="1" applyBorder="1" applyAlignment="1">
      <alignment vertical="center"/>
    </xf>
    <xf numFmtId="2" fontId="10" fillId="33" borderId="22" xfId="0" applyNumberFormat="1" applyFont="1" applyFill="1" applyBorder="1" applyAlignment="1">
      <alignment horizontal="right" vertical="center"/>
    </xf>
    <xf numFmtId="2" fontId="10" fillId="33" borderId="23" xfId="0" applyNumberFormat="1" applyFont="1" applyFill="1" applyBorder="1" applyAlignment="1">
      <alignment horizontal="right" vertical="center"/>
    </xf>
    <xf numFmtId="178" fontId="10" fillId="33" borderId="23" xfId="0" applyNumberFormat="1" applyFont="1" applyFill="1" applyBorder="1" applyAlignment="1">
      <alignment horizontal="right" vertical="center"/>
    </xf>
    <xf numFmtId="183" fontId="79" fillId="33" borderId="10" xfId="0" applyNumberFormat="1" applyFont="1" applyFill="1" applyBorder="1" applyAlignment="1">
      <alignment horizontal="center" vertical="center"/>
    </xf>
    <xf numFmtId="183" fontId="79" fillId="33" borderId="13" xfId="0" applyNumberFormat="1" applyFont="1" applyFill="1" applyBorder="1" applyAlignment="1">
      <alignment horizontal="center" vertical="center"/>
    </xf>
    <xf numFmtId="179" fontId="79" fillId="33" borderId="12" xfId="0" applyNumberFormat="1" applyFont="1" applyFill="1" applyBorder="1" applyAlignment="1">
      <alignment horizontal="center" vertical="center"/>
    </xf>
    <xf numFmtId="2" fontId="6" fillId="33" borderId="19" xfId="0" applyNumberFormat="1" applyFont="1" applyFill="1" applyBorder="1" applyAlignment="1">
      <alignment horizontal="right" vertical="center"/>
    </xf>
    <xf numFmtId="2" fontId="6" fillId="33" borderId="0" xfId="0" applyNumberFormat="1" applyFont="1" applyFill="1" applyBorder="1" applyAlignment="1">
      <alignment horizontal="right" vertical="center"/>
    </xf>
    <xf numFmtId="178" fontId="6" fillId="33" borderId="0" xfId="0" applyNumberFormat="1" applyFont="1" applyFill="1" applyBorder="1" applyAlignment="1">
      <alignment horizontal="right" vertical="center"/>
    </xf>
    <xf numFmtId="0" fontId="79" fillId="33" borderId="15" xfId="0" applyFont="1" applyFill="1" applyBorder="1" applyAlignment="1">
      <alignment vertical="center"/>
    </xf>
    <xf numFmtId="0" fontId="80" fillId="33" borderId="21" xfId="0" applyFont="1" applyFill="1" applyBorder="1" applyAlignment="1">
      <alignment vertical="center"/>
    </xf>
    <xf numFmtId="179" fontId="80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80" fillId="0" borderId="0" xfId="0" applyFont="1" applyBorder="1" applyAlignment="1">
      <alignment horizontal="center" vertical="top" wrapText="1"/>
    </xf>
    <xf numFmtId="0" fontId="79" fillId="34" borderId="24" xfId="0" applyFont="1" applyFill="1" applyBorder="1" applyAlignment="1">
      <alignment horizontal="center" vertical="center" wrapText="1"/>
    </xf>
    <xf numFmtId="0" fontId="79" fillId="0" borderId="10" xfId="49" applyFont="1" applyFill="1" applyBorder="1" applyAlignment="1" applyProtection="1">
      <alignment horizontal="center" vertical="center"/>
      <protection locked="0"/>
    </xf>
    <xf numFmtId="0" fontId="79" fillId="0" borderId="12" xfId="49" applyFont="1" applyFill="1" applyBorder="1" applyAlignment="1" applyProtection="1">
      <alignment horizontal="center" vertical="center"/>
      <protection locked="0"/>
    </xf>
    <xf numFmtId="0" fontId="80" fillId="34" borderId="25" xfId="0" applyFont="1" applyFill="1" applyBorder="1" applyAlignment="1">
      <alignment horizontal="left" vertical="center" wrapText="1"/>
    </xf>
    <xf numFmtId="2" fontId="10" fillId="34" borderId="26" xfId="0" applyNumberFormat="1" applyFont="1" applyFill="1" applyBorder="1" applyAlignment="1">
      <alignment horizontal="right" vertical="center" wrapText="1"/>
    </xf>
    <xf numFmtId="182" fontId="10" fillId="34" borderId="18" xfId="0" applyNumberFormat="1" applyFont="1" applyFill="1" applyBorder="1" applyAlignment="1">
      <alignment horizontal="right" vertical="center" wrapText="1"/>
    </xf>
    <xf numFmtId="2" fontId="10" fillId="34" borderId="27" xfId="0" applyNumberFormat="1" applyFont="1" applyFill="1" applyBorder="1" applyAlignment="1">
      <alignment horizontal="right" vertical="center" wrapText="1"/>
    </xf>
    <xf numFmtId="182" fontId="10" fillId="34" borderId="0" xfId="0" applyNumberFormat="1" applyFont="1" applyFill="1" applyBorder="1" applyAlignment="1">
      <alignment horizontal="right" vertical="center" wrapText="1"/>
    </xf>
    <xf numFmtId="0" fontId="80" fillId="34" borderId="28" xfId="0" applyFont="1" applyFill="1" applyBorder="1" applyAlignment="1">
      <alignment horizontal="left" vertical="center" wrapText="1"/>
    </xf>
    <xf numFmtId="2" fontId="10" fillId="34" borderId="29" xfId="0" applyNumberFormat="1" applyFont="1" applyFill="1" applyBorder="1" applyAlignment="1">
      <alignment horizontal="right" vertical="center" wrapText="1"/>
    </xf>
    <xf numFmtId="182" fontId="10" fillId="34" borderId="30" xfId="0" applyNumberFormat="1" applyFont="1" applyFill="1" applyBorder="1" applyAlignment="1">
      <alignment horizontal="right" vertical="center" wrapText="1"/>
    </xf>
    <xf numFmtId="0" fontId="2" fillId="0" borderId="0" xfId="49" applyFont="1" applyBorder="1" applyAlignment="1" applyProtection="1">
      <alignment horizontal="center" vertical="center"/>
      <protection locked="0"/>
    </xf>
    <xf numFmtId="0" fontId="82" fillId="0" borderId="0" xfId="49" applyFont="1" applyFill="1" applyBorder="1" applyProtection="1">
      <alignment/>
      <protection locked="0"/>
    </xf>
    <xf numFmtId="0" fontId="79" fillId="0" borderId="13" xfId="49" applyFont="1" applyBorder="1" applyAlignment="1" applyProtection="1">
      <alignment horizontal="center" vertical="center"/>
      <protection locked="0"/>
    </xf>
    <xf numFmtId="180" fontId="79" fillId="0" borderId="18" xfId="49" applyNumberFormat="1" applyFont="1" applyBorder="1" applyAlignment="1" applyProtection="1">
      <alignment horizontal="center" vertical="center" wrapText="1"/>
      <protection locked="0"/>
    </xf>
    <xf numFmtId="181" fontId="6" fillId="0" borderId="17" xfId="49" applyNumberFormat="1" applyFont="1" applyFill="1" applyBorder="1" applyAlignment="1" applyProtection="1">
      <alignment horizontal="right" vertical="center"/>
      <protection/>
    </xf>
    <xf numFmtId="178" fontId="6" fillId="0" borderId="18" xfId="49" applyNumberFormat="1" applyFont="1" applyFill="1" applyBorder="1" applyAlignment="1" applyProtection="1">
      <alignment horizontal="right" vertical="center"/>
      <protection/>
    </xf>
    <xf numFmtId="180" fontId="80" fillId="0" borderId="15" xfId="49" applyNumberFormat="1" applyFont="1" applyBorder="1" applyAlignment="1" applyProtection="1">
      <alignment vertical="center" wrapText="1"/>
      <protection locked="0"/>
    </xf>
    <xf numFmtId="180" fontId="80" fillId="0" borderId="0" xfId="49" applyNumberFormat="1" applyFont="1" applyBorder="1" applyAlignment="1" applyProtection="1">
      <alignment horizontal="center" vertical="center" wrapText="1"/>
      <protection locked="0"/>
    </xf>
    <xf numFmtId="181" fontId="10" fillId="0" borderId="20" xfId="49" applyNumberFormat="1" applyFont="1" applyFill="1" applyBorder="1" applyAlignment="1" applyProtection="1">
      <alignment horizontal="right" vertical="center"/>
      <protection/>
    </xf>
    <xf numFmtId="178" fontId="10" fillId="0" borderId="0" xfId="49" applyNumberFormat="1" applyFont="1" applyFill="1" applyBorder="1" applyAlignment="1" applyProtection="1">
      <alignment horizontal="right" vertical="center"/>
      <protection/>
    </xf>
    <xf numFmtId="180" fontId="80" fillId="0" borderId="15" xfId="49" applyNumberFormat="1" applyFont="1" applyBorder="1" applyAlignment="1" applyProtection="1">
      <alignment horizontal="center" vertical="center" wrapText="1"/>
      <protection locked="0"/>
    </xf>
    <xf numFmtId="180" fontId="80" fillId="0" borderId="21" xfId="49" applyNumberFormat="1" applyFont="1" applyBorder="1" applyAlignment="1" applyProtection="1">
      <alignment horizontal="center" vertical="center" wrapText="1"/>
      <protection locked="0"/>
    </xf>
    <xf numFmtId="180" fontId="80" fillId="0" borderId="23" xfId="49" applyNumberFormat="1" applyFont="1" applyBorder="1" applyAlignment="1" applyProtection="1">
      <alignment horizontal="center" vertical="center" wrapText="1"/>
      <protection locked="0"/>
    </xf>
    <xf numFmtId="181" fontId="10" fillId="0" borderId="11" xfId="49" applyNumberFormat="1" applyFont="1" applyFill="1" applyBorder="1" applyAlignment="1" applyProtection="1">
      <alignment horizontal="right" vertical="center"/>
      <protection/>
    </xf>
    <xf numFmtId="178" fontId="10" fillId="0" borderId="23" xfId="49" applyNumberFormat="1" applyFont="1" applyFill="1" applyBorder="1" applyAlignment="1" applyProtection="1">
      <alignment horizontal="right" vertical="center"/>
      <protection/>
    </xf>
    <xf numFmtId="180" fontId="80" fillId="0" borderId="15" xfId="49" applyNumberFormat="1" applyFont="1" applyFill="1" applyBorder="1" applyAlignment="1" applyProtection="1">
      <alignment horizontal="left" vertical="center" wrapText="1"/>
      <protection locked="0"/>
    </xf>
    <xf numFmtId="0" fontId="80" fillId="33" borderId="0" xfId="0" applyFont="1" applyFill="1" applyBorder="1" applyAlignment="1">
      <alignment horizontal="center" vertical="center"/>
    </xf>
    <xf numFmtId="0" fontId="80" fillId="33" borderId="21" xfId="0" applyFont="1" applyFill="1" applyBorder="1" applyAlignment="1">
      <alignment horizontal="left" vertical="center"/>
    </xf>
    <xf numFmtId="178" fontId="10" fillId="0" borderId="23" xfId="0" applyNumberFormat="1" applyFont="1" applyBorder="1" applyAlignment="1">
      <alignment horizontal="right" vertical="center"/>
    </xf>
    <xf numFmtId="0" fontId="8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2" fillId="0" borderId="0" xfId="0" applyFont="1" applyAlignment="1">
      <alignment/>
    </xf>
    <xf numFmtId="0" fontId="78" fillId="0" borderId="0" xfId="0" applyFont="1" applyAlignment="1">
      <alignment/>
    </xf>
    <xf numFmtId="0" fontId="79" fillId="33" borderId="10" xfId="0" applyFont="1" applyFill="1" applyBorder="1" applyAlignment="1">
      <alignment horizontal="center" vertical="center"/>
    </xf>
    <xf numFmtId="0" fontId="79" fillId="33" borderId="12" xfId="0" applyFont="1" applyFill="1" applyBorder="1" applyAlignment="1">
      <alignment horizontal="center" vertical="center" wrapText="1"/>
    </xf>
    <xf numFmtId="0" fontId="79" fillId="0" borderId="31" xfId="0" applyFont="1" applyBorder="1" applyAlignment="1">
      <alignment vertical="center"/>
    </xf>
    <xf numFmtId="0" fontId="79" fillId="0" borderId="16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/>
    </xf>
    <xf numFmtId="182" fontId="0" fillId="0" borderId="0" xfId="0" applyNumberFormat="1" applyFont="1" applyAlignment="1">
      <alignment/>
    </xf>
    <xf numFmtId="0" fontId="80" fillId="0" borderId="15" xfId="0" applyFont="1" applyBorder="1" applyAlignment="1">
      <alignment vertical="center"/>
    </xf>
    <xf numFmtId="0" fontId="80" fillId="0" borderId="19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79" fillId="0" borderId="15" xfId="0" applyFont="1" applyBorder="1" applyAlignment="1">
      <alignment vertical="center"/>
    </xf>
    <xf numFmtId="0" fontId="79" fillId="0" borderId="0" xfId="0" applyFont="1" applyBorder="1" applyAlignment="1">
      <alignment horizontal="center" vertical="center"/>
    </xf>
    <xf numFmtId="0" fontId="80" fillId="0" borderId="21" xfId="0" applyFont="1" applyBorder="1" applyAlignment="1">
      <alignment vertical="center"/>
    </xf>
    <xf numFmtId="0" fontId="80" fillId="0" borderId="23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82" fillId="34" borderId="0" xfId="0" applyFont="1" applyFill="1" applyBorder="1" applyAlignment="1">
      <alignment horizontal="right" vertical="center"/>
    </xf>
    <xf numFmtId="0" fontId="79" fillId="33" borderId="14" xfId="0" applyFont="1" applyFill="1" applyBorder="1" applyAlignment="1">
      <alignment horizontal="center" vertical="center"/>
    </xf>
    <xf numFmtId="49" fontId="79" fillId="33" borderId="18" xfId="0" applyNumberFormat="1" applyFont="1" applyFill="1" applyBorder="1" applyAlignment="1">
      <alignment horizontal="left" vertical="center"/>
    </xf>
    <xf numFmtId="182" fontId="10" fillId="33" borderId="19" xfId="0" applyNumberFormat="1" applyFont="1" applyFill="1" applyBorder="1" applyAlignment="1">
      <alignment horizontal="right" vertical="center"/>
    </xf>
    <xf numFmtId="49" fontId="80" fillId="33" borderId="0" xfId="0" applyNumberFormat="1" applyFont="1" applyFill="1" applyBorder="1" applyAlignment="1">
      <alignment horizontal="left" vertical="center"/>
    </xf>
    <xf numFmtId="49" fontId="80" fillId="33" borderId="23" xfId="0" applyNumberFormat="1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9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right" vertical="center" wrapText="1"/>
    </xf>
    <xf numFmtId="178" fontId="6" fillId="0" borderId="31" xfId="0" applyNumberFormat="1" applyFont="1" applyFill="1" applyBorder="1" applyAlignment="1">
      <alignment horizontal="right" vertical="center" wrapText="1"/>
    </xf>
    <xf numFmtId="180" fontId="6" fillId="0" borderId="18" xfId="0" applyNumberFormat="1" applyFont="1" applyFill="1" applyBorder="1" applyAlignment="1">
      <alignment horizontal="right" vertical="center" wrapText="1"/>
    </xf>
    <xf numFmtId="178" fontId="6" fillId="0" borderId="18" xfId="0" applyNumberFormat="1" applyFont="1" applyFill="1" applyBorder="1" applyAlignment="1">
      <alignment horizontal="right" vertical="center" wrapText="1"/>
    </xf>
    <xf numFmtId="178" fontId="17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82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31" xfId="0" applyFont="1" applyBorder="1" applyAlignment="1">
      <alignment horizontal="left" vertical="center"/>
    </xf>
    <xf numFmtId="178" fontId="6" fillId="0" borderId="1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178" fontId="6" fillId="0" borderId="19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0" fontId="21" fillId="0" borderId="0" xfId="0" applyFont="1" applyAlignment="1">
      <alignment/>
    </xf>
    <xf numFmtId="0" fontId="1" fillId="0" borderId="0" xfId="0" applyFont="1" applyAlignment="1">
      <alignment horizontal="center"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23" fillId="0" borderId="23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right" vertical="center" wrapText="1"/>
    </xf>
    <xf numFmtId="49" fontId="25" fillId="0" borderId="31" xfId="0" applyNumberFormat="1" applyFont="1" applyBorder="1" applyAlignment="1">
      <alignment horizontal="center" vertical="center" wrapText="1"/>
    </xf>
    <xf numFmtId="184" fontId="25" fillId="0" borderId="12" xfId="0" applyNumberFormat="1" applyFont="1" applyBorder="1" applyAlignment="1">
      <alignment horizontal="center" vertical="center"/>
    </xf>
    <xf numFmtId="178" fontId="10" fillId="0" borderId="19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49" fontId="26" fillId="0" borderId="21" xfId="0" applyNumberFormat="1" applyFont="1" applyBorder="1" applyAlignment="1">
      <alignment horizontal="center" vertical="center"/>
    </xf>
    <xf numFmtId="178" fontId="10" fillId="0" borderId="22" xfId="0" applyNumberFormat="1" applyFont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/>
    </xf>
    <xf numFmtId="178" fontId="17" fillId="0" borderId="12" xfId="0" applyNumberFormat="1" applyFont="1" applyBorder="1" applyAlignment="1">
      <alignment horizontal="center" vertical="center"/>
    </xf>
    <xf numFmtId="0" fontId="79" fillId="0" borderId="31" xfId="0" applyFont="1" applyBorder="1" applyAlignment="1">
      <alignment horizontal="left" vertical="center"/>
    </xf>
    <xf numFmtId="0" fontId="28" fillId="0" borderId="0" xfId="52" applyFont="1" applyAlignment="1">
      <alignment horizontal="center"/>
      <protection/>
    </xf>
    <xf numFmtId="0" fontId="28" fillId="0" borderId="10" xfId="52" applyFont="1" applyBorder="1" applyAlignment="1">
      <alignment horizontal="center" vertical="center"/>
      <protection/>
    </xf>
    <xf numFmtId="178" fontId="28" fillId="0" borderId="12" xfId="52" applyNumberFormat="1" applyFont="1" applyBorder="1" applyAlignment="1">
      <alignment horizontal="center" vertical="center"/>
      <protection/>
    </xf>
    <xf numFmtId="2" fontId="28" fillId="0" borderId="10" xfId="52" applyNumberFormat="1" applyFont="1" applyBorder="1" applyAlignment="1">
      <alignment horizontal="center" vertical="center"/>
      <protection/>
    </xf>
    <xf numFmtId="2" fontId="28" fillId="0" borderId="17" xfId="52" applyNumberFormat="1" applyFont="1" applyBorder="1" applyAlignment="1">
      <alignment horizontal="center" vertical="center"/>
      <protection/>
    </xf>
    <xf numFmtId="178" fontId="28" fillId="0" borderId="16" xfId="52" applyNumberFormat="1" applyFont="1" applyBorder="1" applyAlignment="1">
      <alignment horizontal="center" vertical="center"/>
      <protection/>
    </xf>
    <xf numFmtId="2" fontId="28" fillId="0" borderId="10" xfId="56" applyNumberFormat="1" applyFont="1" applyBorder="1" applyAlignment="1">
      <alignment horizontal="center" vertical="center"/>
      <protection/>
    </xf>
    <xf numFmtId="178" fontId="28" fillId="0" borderId="12" xfId="51" applyNumberFormat="1" applyFont="1" applyBorder="1" applyAlignment="1">
      <alignment horizontal="center" vertical="center"/>
      <protection/>
    </xf>
    <xf numFmtId="0" fontId="13" fillId="0" borderId="0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184" fontId="31" fillId="0" borderId="18" xfId="0" applyNumberFormat="1" applyFont="1" applyBorder="1" applyAlignment="1">
      <alignment horizontal="center" vertical="center"/>
    </xf>
    <xf numFmtId="9" fontId="31" fillId="0" borderId="18" xfId="0" applyNumberFormat="1" applyFont="1" applyBorder="1" applyAlignment="1">
      <alignment horizontal="center" vertical="center"/>
    </xf>
    <xf numFmtId="187" fontId="31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9" fontId="31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187" fontId="31" fillId="0" borderId="0" xfId="0" applyNumberFormat="1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/>
    </xf>
    <xf numFmtId="178" fontId="10" fillId="0" borderId="22" xfId="0" applyNumberFormat="1" applyFont="1" applyBorder="1" applyAlignment="1">
      <alignment horizontal="right" vertical="center"/>
    </xf>
    <xf numFmtId="178" fontId="10" fillId="0" borderId="11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/>
    </xf>
    <xf numFmtId="182" fontId="0" fillId="0" borderId="23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78" fontId="6" fillId="0" borderId="23" xfId="0" applyNumberFormat="1" applyFont="1" applyFill="1" applyBorder="1" applyAlignment="1">
      <alignment horizontal="right" vertical="center" wrapText="1"/>
    </xf>
    <xf numFmtId="182" fontId="10" fillId="33" borderId="22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34" borderId="0" xfId="0" applyFont="1" applyFill="1" applyAlignment="1">
      <alignment/>
    </xf>
    <xf numFmtId="180" fontId="79" fillId="34" borderId="31" xfId="49" applyNumberFormat="1" applyFont="1" applyFill="1" applyBorder="1" applyAlignment="1" applyProtection="1">
      <alignment horizontal="left" vertical="center" wrapText="1"/>
      <protection locked="0"/>
    </xf>
    <xf numFmtId="0" fontId="79" fillId="34" borderId="31" xfId="0" applyFont="1" applyFill="1" applyBorder="1" applyAlignment="1">
      <alignment vertical="center"/>
    </xf>
    <xf numFmtId="0" fontId="79" fillId="34" borderId="15" xfId="0" applyFont="1" applyFill="1" applyBorder="1" applyAlignment="1">
      <alignment vertical="center"/>
    </xf>
    <xf numFmtId="187" fontId="19" fillId="0" borderId="0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180" fontId="79" fillId="0" borderId="15" xfId="49" applyNumberFormat="1" applyFont="1" applyBorder="1" applyAlignment="1" applyProtection="1">
      <alignment horizontal="left" vertical="center" wrapText="1"/>
      <protection locked="0"/>
    </xf>
    <xf numFmtId="0" fontId="81" fillId="0" borderId="0" xfId="0" applyFont="1" applyAlignment="1">
      <alignment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7" fillId="0" borderId="0" xfId="52" applyFont="1" applyFill="1" applyBorder="1" applyAlignment="1">
      <alignment horizontal="center" vertical="center"/>
      <protection/>
    </xf>
    <xf numFmtId="2" fontId="28" fillId="0" borderId="18" xfId="52" applyNumberFormat="1" applyFont="1" applyBorder="1" applyAlignment="1">
      <alignment horizontal="center" vertical="center"/>
      <protection/>
    </xf>
    <xf numFmtId="2" fontId="28" fillId="0" borderId="19" xfId="52" applyNumberFormat="1" applyFont="1" applyBorder="1" applyAlignment="1">
      <alignment horizontal="center" vertical="center"/>
      <protection/>
    </xf>
    <xf numFmtId="2" fontId="28" fillId="0" borderId="0" xfId="52" applyNumberFormat="1" applyFont="1" applyBorder="1" applyAlignment="1">
      <alignment horizontal="center" vertical="center"/>
      <protection/>
    </xf>
    <xf numFmtId="2" fontId="28" fillId="0" borderId="22" xfId="52" applyNumberFormat="1" applyFont="1" applyBorder="1" applyAlignment="1">
      <alignment horizontal="center" vertical="center"/>
      <protection/>
    </xf>
    <xf numFmtId="2" fontId="28" fillId="0" borderId="23" xfId="52" applyNumberFormat="1" applyFont="1" applyBorder="1" applyAlignment="1">
      <alignment horizontal="center" vertical="center"/>
      <protection/>
    </xf>
    <xf numFmtId="1" fontId="28" fillId="0" borderId="18" xfId="52" applyNumberFormat="1" applyFont="1" applyBorder="1" applyAlignment="1">
      <alignment horizontal="center" vertical="center"/>
      <protection/>
    </xf>
    <xf numFmtId="1" fontId="28" fillId="0" borderId="19" xfId="52" applyNumberFormat="1" applyFont="1" applyBorder="1" applyAlignment="1">
      <alignment horizontal="center" vertical="center"/>
      <protection/>
    </xf>
    <xf numFmtId="1" fontId="28" fillId="0" borderId="0" xfId="52" applyNumberFormat="1" applyFont="1" applyBorder="1" applyAlignment="1">
      <alignment horizontal="center" vertical="center"/>
      <protection/>
    </xf>
    <xf numFmtId="1" fontId="28" fillId="0" borderId="22" xfId="52" applyNumberFormat="1" applyFont="1" applyBorder="1" applyAlignment="1">
      <alignment horizontal="center" vertical="center"/>
      <protection/>
    </xf>
    <xf numFmtId="1" fontId="28" fillId="0" borderId="23" xfId="52" applyNumberFormat="1" applyFont="1" applyBorder="1" applyAlignment="1">
      <alignment horizontal="center" vertical="center"/>
      <protection/>
    </xf>
    <xf numFmtId="0" fontId="3" fillId="0" borderId="18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right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80" fillId="0" borderId="0" xfId="49" applyFont="1" applyBorder="1" applyAlignment="1" applyProtection="1">
      <alignment/>
      <protection locked="0"/>
    </xf>
    <xf numFmtId="0" fontId="15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82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2" fillId="33" borderId="23" xfId="0" applyFont="1" applyFill="1" applyBorder="1" applyAlignment="1">
      <alignment horizontal="right" vertical="center"/>
    </xf>
    <xf numFmtId="0" fontId="0" fillId="0" borderId="18" xfId="0" applyFont="1" applyBorder="1" applyAlignment="1">
      <alignment horizontal="left" wrapText="1"/>
    </xf>
    <xf numFmtId="0" fontId="84" fillId="0" borderId="23" xfId="0" applyFont="1" applyBorder="1" applyAlignment="1">
      <alignment horizontal="center" vertical="center"/>
    </xf>
    <xf numFmtId="178" fontId="5" fillId="34" borderId="14" xfId="0" applyNumberFormat="1" applyFont="1" applyFill="1" applyBorder="1" applyAlignment="1">
      <alignment horizontal="center" vertical="center" wrapText="1"/>
    </xf>
    <xf numFmtId="178" fontId="5" fillId="34" borderId="13" xfId="0" applyNumberFormat="1" applyFont="1" applyFill="1" applyBorder="1" applyAlignment="1">
      <alignment horizontal="center" vertical="center" wrapText="1"/>
    </xf>
    <xf numFmtId="0" fontId="0" fillId="0" borderId="0" xfId="52" applyFont="1">
      <alignment/>
      <protection/>
    </xf>
    <xf numFmtId="0" fontId="56" fillId="0" borderId="0" xfId="52" applyFont="1" applyBorder="1" applyAlignment="1">
      <alignment horizontal="center" vertical="center"/>
      <protection/>
    </xf>
    <xf numFmtId="178" fontId="56" fillId="0" borderId="0" xfId="52" applyNumberFormat="1" applyFont="1" applyBorder="1" applyAlignment="1">
      <alignment horizontal="center" vertical="center"/>
      <protection/>
    </xf>
    <xf numFmtId="0" fontId="57" fillId="0" borderId="13" xfId="52" applyFont="1" applyBorder="1" applyAlignment="1">
      <alignment horizontal="center" vertical="center"/>
      <protection/>
    </xf>
    <xf numFmtId="0" fontId="57" fillId="0" borderId="10" xfId="52" applyFont="1" applyBorder="1" applyAlignment="1">
      <alignment horizontal="center" vertical="center"/>
      <protection/>
    </xf>
    <xf numFmtId="182" fontId="57" fillId="0" borderId="10" xfId="52" applyNumberFormat="1" applyFont="1" applyBorder="1" applyAlignment="1">
      <alignment horizontal="center" vertical="center" wrapText="1"/>
      <protection/>
    </xf>
    <xf numFmtId="178" fontId="57" fillId="0" borderId="12" xfId="52" applyNumberFormat="1" applyFont="1" applyBorder="1" applyAlignment="1">
      <alignment horizontal="center" vertical="center" wrapText="1"/>
      <protection/>
    </xf>
    <xf numFmtId="0" fontId="9" fillId="0" borderId="0" xfId="52" applyFont="1">
      <alignment/>
      <protection/>
    </xf>
    <xf numFmtId="0" fontId="19" fillId="0" borderId="13" xfId="52" applyFont="1" applyBorder="1" applyAlignment="1">
      <alignment horizontal="left" vertical="center"/>
      <protection/>
    </xf>
    <xf numFmtId="0" fontId="19" fillId="0" borderId="10" xfId="52" applyFont="1" applyBorder="1" applyAlignment="1">
      <alignment horizontal="center" vertical="center"/>
      <protection/>
    </xf>
    <xf numFmtId="2" fontId="58" fillId="0" borderId="16" xfId="52" applyNumberFormat="1" applyFont="1" applyBorder="1" applyAlignment="1">
      <alignment horizontal="center" vertical="center"/>
      <protection/>
    </xf>
    <xf numFmtId="0" fontId="19" fillId="0" borderId="13" xfId="52" applyFont="1" applyBorder="1" applyAlignment="1">
      <alignment vertical="center"/>
      <protection/>
    </xf>
    <xf numFmtId="0" fontId="19" fillId="0" borderId="13" xfId="52" applyFont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/>
      <protection/>
    </xf>
    <xf numFmtId="178" fontId="28" fillId="34" borderId="12" xfId="52" applyNumberFormat="1" applyFont="1" applyFill="1" applyBorder="1" applyAlignment="1">
      <alignment horizontal="center" vertical="center"/>
      <protection/>
    </xf>
    <xf numFmtId="2" fontId="28" fillId="34" borderId="10" xfId="52" applyNumberFormat="1" applyFont="1" applyFill="1" applyBorder="1" applyAlignment="1">
      <alignment horizontal="center" vertical="center"/>
      <protection/>
    </xf>
    <xf numFmtId="0" fontId="19" fillId="0" borderId="13" xfId="52" applyFont="1" applyFill="1" applyBorder="1" applyAlignment="1">
      <alignment vertical="center" wrapText="1"/>
      <protection/>
    </xf>
    <xf numFmtId="1" fontId="58" fillId="0" borderId="16" xfId="52" applyNumberFormat="1" applyFont="1" applyBorder="1" applyAlignment="1">
      <alignment horizontal="center" vertical="center"/>
      <protection/>
    </xf>
    <xf numFmtId="0" fontId="0" fillId="0" borderId="0" xfId="52" applyFont="1" applyAlignment="1">
      <alignment horizontal="center"/>
      <protection/>
    </xf>
    <xf numFmtId="178" fontId="0" fillId="0" borderId="0" xfId="52" applyNumberFormat="1" applyFont="1" applyAlignment="1">
      <alignment horizontal="center"/>
      <protection/>
    </xf>
    <xf numFmtId="0" fontId="12" fillId="34" borderId="0" xfId="0" applyFont="1" applyFill="1" applyAlignment="1">
      <alignment horizontal="center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Alignment="1">
      <alignment horizontal="center" vertical="center"/>
    </xf>
    <xf numFmtId="0" fontId="59" fillId="34" borderId="0" xfId="0" applyFont="1" applyFill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right" vertical="center" wrapText="1"/>
    </xf>
    <xf numFmtId="180" fontId="6" fillId="0" borderId="14" xfId="0" applyNumberFormat="1" applyFont="1" applyFill="1" applyBorder="1" applyAlignment="1">
      <alignment horizontal="right" vertical="center" wrapText="1"/>
    </xf>
    <xf numFmtId="180" fontId="6" fillId="0" borderId="23" xfId="0" applyNumberFormat="1" applyFont="1" applyFill="1" applyBorder="1" applyAlignment="1">
      <alignment horizontal="right" vertical="center" wrapText="1"/>
    </xf>
    <xf numFmtId="178" fontId="6" fillId="0" borderId="13" xfId="0" applyNumberFormat="1" applyFont="1" applyFill="1" applyBorder="1" applyAlignment="1">
      <alignment horizontal="right" vertical="center" wrapText="1"/>
    </xf>
    <xf numFmtId="178" fontId="6" fillId="0" borderId="14" xfId="0" applyNumberFormat="1" applyFont="1" applyFill="1" applyBorder="1" applyAlignment="1">
      <alignment horizontal="right" vertical="center" wrapText="1"/>
    </xf>
    <xf numFmtId="0" fontId="12" fillId="34" borderId="0" xfId="0" applyFont="1" applyFill="1" applyAlignment="1">
      <alignment horizontal="center" vertical="center"/>
    </xf>
    <xf numFmtId="0" fontId="12" fillId="34" borderId="0" xfId="49" applyFont="1" applyFill="1" applyBorder="1" applyAlignment="1" applyProtection="1">
      <alignment horizontal="center" vertical="center"/>
      <protection locked="0"/>
    </xf>
    <xf numFmtId="0" fontId="14" fillId="34" borderId="0" xfId="49" applyFont="1" applyFill="1" applyBorder="1" applyAlignment="1" applyProtection="1">
      <alignment horizontal="center" vertical="center"/>
      <protection locked="0"/>
    </xf>
    <xf numFmtId="0" fontId="12" fillId="34" borderId="0" xfId="0" applyFont="1" applyFill="1" applyBorder="1" applyAlignment="1">
      <alignment horizontal="center" vertical="center" wrapText="1"/>
    </xf>
    <xf numFmtId="0" fontId="60" fillId="34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178" fontId="79" fillId="34" borderId="10" xfId="0" applyNumberFormat="1" applyFont="1" applyFill="1" applyBorder="1" applyAlignment="1">
      <alignment horizontal="center" vertical="center" wrapText="1"/>
    </xf>
    <xf numFmtId="0" fontId="79" fillId="34" borderId="10" xfId="0" applyFont="1" applyFill="1" applyBorder="1" applyAlignment="1">
      <alignment horizontal="center" vertical="center" wrapText="1"/>
    </xf>
    <xf numFmtId="0" fontId="79" fillId="34" borderId="12" xfId="0" applyFont="1" applyFill="1" applyBorder="1" applyAlignment="1">
      <alignment horizontal="center" vertical="center" wrapText="1"/>
    </xf>
    <xf numFmtId="0" fontId="79" fillId="34" borderId="16" xfId="0" applyFont="1" applyFill="1" applyBorder="1" applyAlignment="1">
      <alignment horizontal="center" vertical="center" wrapText="1"/>
    </xf>
    <xf numFmtId="0" fontId="79" fillId="34" borderId="31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wrapText="1"/>
    </xf>
    <xf numFmtId="0" fontId="79" fillId="34" borderId="13" xfId="0" applyFont="1" applyFill="1" applyBorder="1" applyAlignment="1">
      <alignment horizontal="center" vertical="center" wrapText="1"/>
    </xf>
    <xf numFmtId="0" fontId="79" fillId="34" borderId="22" xfId="0" applyFont="1" applyFill="1" applyBorder="1" applyAlignment="1">
      <alignment horizontal="center" vertical="center" wrapText="1"/>
    </xf>
    <xf numFmtId="0" fontId="79" fillId="34" borderId="21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wrapText="1"/>
    </xf>
    <xf numFmtId="181" fontId="28" fillId="0" borderId="10" xfId="57" applyNumberFormat="1" applyFont="1" applyFill="1" applyBorder="1" applyAlignment="1">
      <alignment horizontal="center" vertical="center" shrinkToFit="1"/>
      <protection/>
    </xf>
    <xf numFmtId="181" fontId="28" fillId="34" borderId="10" xfId="57" applyNumberFormat="1" applyFont="1" applyFill="1" applyBorder="1" applyAlignment="1">
      <alignment horizontal="center" vertical="center" shrinkToFit="1"/>
      <protection/>
    </xf>
    <xf numFmtId="181" fontId="28" fillId="34" borderId="13" xfId="57" applyNumberFormat="1" applyFont="1" applyFill="1" applyBorder="1" applyAlignment="1">
      <alignment horizontal="center" vertical="center" shrinkToFit="1"/>
      <protection/>
    </xf>
    <xf numFmtId="2" fontId="28" fillId="0" borderId="10" xfId="57" applyNumberFormat="1" applyFont="1" applyFill="1" applyBorder="1" applyAlignment="1">
      <alignment horizontal="center" vertical="center" shrinkToFit="1"/>
      <protection/>
    </xf>
    <xf numFmtId="178" fontId="28" fillId="0" borderId="12" xfId="57" applyNumberFormat="1" applyFont="1" applyFill="1" applyBorder="1" applyAlignment="1">
      <alignment horizontal="center" vertical="center" shrinkToFit="1"/>
      <protection/>
    </xf>
    <xf numFmtId="184" fontId="28" fillId="0" borderId="13" xfId="57" applyNumberFormat="1" applyFont="1" applyFill="1" applyBorder="1" applyAlignment="1">
      <alignment horizontal="center" vertical="center" shrinkToFit="1"/>
      <protection/>
    </xf>
    <xf numFmtId="183" fontId="28" fillId="0" borderId="10" xfId="57" applyNumberFormat="1" applyFont="1" applyFill="1" applyBorder="1" applyAlignment="1">
      <alignment horizontal="center" vertical="center" shrinkToFit="1"/>
      <protection/>
    </xf>
  </cellXfs>
  <cellStyles count="67">
    <cellStyle name="Normal" xfId="0"/>
    <cellStyle name="_ET_STYLE_NoName_00_" xfId="15"/>
    <cellStyle name="0,0&#13;&#10;NA&#13;&#10;" xfId="16"/>
    <cellStyle name="0,0&#13;&#10;NA&#13;&#10; 3 2 2" xfId="17"/>
    <cellStyle name="0,0&#13;&#10;NA&#13;&#10; 3 2 2 2" xfId="18"/>
    <cellStyle name="0,0_x000d__x000a_NA_x000d__x000a_ 3 2 2 2" xfId="19"/>
    <cellStyle name="20% - 着色 1" xfId="20"/>
    <cellStyle name="20% - 着色 2" xfId="21"/>
    <cellStyle name="20% - 着色 3" xfId="22"/>
    <cellStyle name="20% - 着色 4" xfId="23"/>
    <cellStyle name="20% - 着色 5" xfId="24"/>
    <cellStyle name="20% - 着色 6" xfId="25"/>
    <cellStyle name="40% - 着色 1" xfId="26"/>
    <cellStyle name="40% - 着色 2" xfId="27"/>
    <cellStyle name="40% - 着色 3" xfId="28"/>
    <cellStyle name="40% - 着色 4" xfId="29"/>
    <cellStyle name="40% - 着色 5" xfId="30"/>
    <cellStyle name="40% - 着色 6" xfId="31"/>
    <cellStyle name="60% - 着色 1" xfId="32"/>
    <cellStyle name="60% - 着色 2" xfId="33"/>
    <cellStyle name="60% - 着色 3" xfId="34"/>
    <cellStyle name="60% - 着色 4" xfId="35"/>
    <cellStyle name="60% - 着色 5" xfId="36"/>
    <cellStyle name="60% - 着色 6" xfId="37"/>
    <cellStyle name="ColLevel_1" xfId="38"/>
    <cellStyle name="RowLevel_1" xfId="39"/>
    <cellStyle name="Percent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常规 12" xfId="47"/>
    <cellStyle name="常规 16" xfId="48"/>
    <cellStyle name="常规 2" xfId="49"/>
    <cellStyle name="常规 2 2" xfId="50"/>
    <cellStyle name="常规 2 2_Book2" xfId="51"/>
    <cellStyle name="常规 3" xfId="52"/>
    <cellStyle name="常规 3 2 3 2" xfId="53"/>
    <cellStyle name="常规 3 3 2 2" xfId="54"/>
    <cellStyle name="常规 3 3 2 2 2" xfId="55"/>
    <cellStyle name="常规_分市州10月用电量计算模板" xfId="56"/>
    <cellStyle name="常规_复件 月报-2005-01 2 2 2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适中" xfId="70"/>
    <cellStyle name="输出" xfId="71"/>
    <cellStyle name="输入" xfId="72"/>
    <cellStyle name="Followed Hyperlink" xfId="73"/>
    <cellStyle name="着色 1" xfId="74"/>
    <cellStyle name="着色 2" xfId="75"/>
    <cellStyle name="着色 3" xfId="76"/>
    <cellStyle name="着色 4" xfId="77"/>
    <cellStyle name="着色 5" xfId="78"/>
    <cellStyle name="着色 6" xfId="79"/>
    <cellStyle name="注释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2021&#24180;2&#26376;&#24037;&#19994;&#21644;&#24037;&#19994;&#25216;&#25913;&#12289;&#20135;&#19994;&#12289;&#39640;&#26032;&#25237;&#36164;&#27719;&#24635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9992;&#30005;&#37327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PI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4066;&#22330;&#20027;&#20307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G5">
            <v>9.8</v>
          </cell>
        </row>
        <row r="6">
          <cell r="G6">
            <v>6.3</v>
          </cell>
        </row>
        <row r="7">
          <cell r="G7">
            <v>-6.1</v>
          </cell>
        </row>
        <row r="9">
          <cell r="G9">
            <v>5</v>
          </cell>
        </row>
        <row r="10">
          <cell r="G10">
            <v>12</v>
          </cell>
        </row>
        <row r="11">
          <cell r="G11">
            <v>7.4</v>
          </cell>
        </row>
        <row r="12">
          <cell r="G12">
            <v>14.2</v>
          </cell>
        </row>
        <row r="13">
          <cell r="G13">
            <v>12.5</v>
          </cell>
        </row>
        <row r="14">
          <cell r="G14">
            <v>13.4</v>
          </cell>
        </row>
        <row r="15">
          <cell r="G15">
            <v>2.3</v>
          </cell>
        </row>
        <row r="16">
          <cell r="G16">
            <v>16.9</v>
          </cell>
        </row>
        <row r="17">
          <cell r="G17">
            <v>-5.9</v>
          </cell>
        </row>
        <row r="18">
          <cell r="G18">
            <v>11.6</v>
          </cell>
        </row>
        <row r="19">
          <cell r="G19">
            <v>31.1</v>
          </cell>
        </row>
        <row r="22">
          <cell r="G22">
            <v>9.8</v>
          </cell>
        </row>
        <row r="23">
          <cell r="G23">
            <v>-11.5</v>
          </cell>
        </row>
        <row r="24">
          <cell r="G24">
            <v>9.9</v>
          </cell>
        </row>
        <row r="25">
          <cell r="G25">
            <v>18.21768290010081</v>
          </cell>
        </row>
        <row r="26">
          <cell r="G26">
            <v>-0.794901174448583</v>
          </cell>
        </row>
        <row r="27">
          <cell r="G27">
            <v>-2.1118426774078785</v>
          </cell>
        </row>
        <row r="28">
          <cell r="G28">
            <v>15.833402786599919</v>
          </cell>
        </row>
        <row r="29">
          <cell r="G29">
            <v>-9.284802496276853</v>
          </cell>
        </row>
        <row r="30">
          <cell r="G30">
            <v>6.4</v>
          </cell>
        </row>
        <row r="31">
          <cell r="G31">
            <v>-12.009341119683882</v>
          </cell>
        </row>
        <row r="32">
          <cell r="G32">
            <v>15.4</v>
          </cell>
        </row>
        <row r="33">
          <cell r="G33">
            <v>31.8</v>
          </cell>
        </row>
        <row r="34">
          <cell r="G34">
            <v>16.9</v>
          </cell>
        </row>
        <row r="38">
          <cell r="G38">
            <v>9</v>
          </cell>
        </row>
        <row r="39">
          <cell r="G39">
            <v>-11</v>
          </cell>
        </row>
        <row r="40">
          <cell r="G40">
            <v>9.5</v>
          </cell>
        </row>
        <row r="41">
          <cell r="G41">
            <v>13.7</v>
          </cell>
        </row>
        <row r="42">
          <cell r="G42">
            <v>11.2</v>
          </cell>
        </row>
        <row r="43">
          <cell r="G43">
            <v>32.9</v>
          </cell>
        </row>
        <row r="44">
          <cell r="G44">
            <v>1</v>
          </cell>
        </row>
        <row r="45">
          <cell r="G45">
            <v>14.8</v>
          </cell>
        </row>
        <row r="46">
          <cell r="G46">
            <v>20.9</v>
          </cell>
        </row>
        <row r="47">
          <cell r="G47">
            <v>17</v>
          </cell>
        </row>
        <row r="48">
          <cell r="G48">
            <v>5.8</v>
          </cell>
        </row>
        <row r="52">
          <cell r="G52">
            <v>5.5</v>
          </cell>
        </row>
        <row r="53">
          <cell r="G53">
            <v>17.5</v>
          </cell>
        </row>
        <row r="54">
          <cell r="G54">
            <v>-2.1</v>
          </cell>
        </row>
        <row r="55">
          <cell r="G55">
            <v>8.9</v>
          </cell>
        </row>
        <row r="56">
          <cell r="G56">
            <v>9.7</v>
          </cell>
        </row>
        <row r="57">
          <cell r="G57">
            <v>7</v>
          </cell>
        </row>
        <row r="58">
          <cell r="G58">
            <v>14.8</v>
          </cell>
        </row>
        <row r="59">
          <cell r="G59">
            <v>9</v>
          </cell>
        </row>
        <row r="60">
          <cell r="G60">
            <v>15.1</v>
          </cell>
        </row>
        <row r="61">
          <cell r="G61">
            <v>2</v>
          </cell>
        </row>
        <row r="62">
          <cell r="G62">
            <v>21.1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-2月"/>
      <sheetName val="1-3月"/>
      <sheetName val="1-4月 "/>
      <sheetName val="1-5月"/>
      <sheetName val="1-6月"/>
      <sheetName val="1-7月"/>
      <sheetName val="1-8月"/>
      <sheetName val="1-9月"/>
      <sheetName val="1-10月"/>
      <sheetName val="1-11月"/>
      <sheetName val="1-12月"/>
    </sheetNames>
    <sheetDataSet>
      <sheetData sheetId="0">
        <row r="4">
          <cell r="D4">
            <v>11.061861215707353</v>
          </cell>
        </row>
        <row r="5">
          <cell r="D5">
            <v>18.428388746803066</v>
          </cell>
        </row>
        <row r="6">
          <cell r="D6">
            <v>26.27132867132866</v>
          </cell>
        </row>
        <row r="7">
          <cell r="D7">
            <v>-20.155339805825236</v>
          </cell>
        </row>
        <row r="8">
          <cell r="D8">
            <v>22.554614733276864</v>
          </cell>
        </row>
        <row r="9">
          <cell r="D9">
            <v>-27.478632478632477</v>
          </cell>
        </row>
        <row r="10">
          <cell r="D10">
            <v>19.285714285714278</v>
          </cell>
        </row>
        <row r="11">
          <cell r="D11">
            <v>25.912673879443588</v>
          </cell>
        </row>
        <row r="12">
          <cell r="D12">
            <v>13.836382645060127</v>
          </cell>
        </row>
        <row r="13">
          <cell r="D13">
            <v>-1.7230046948356659</v>
          </cell>
        </row>
        <row r="14">
          <cell r="D14">
            <v>68.7185761957731</v>
          </cell>
        </row>
        <row r="15">
          <cell r="D15">
            <v>18.887713997985898</v>
          </cell>
        </row>
        <row r="16">
          <cell r="D16">
            <v>7.99841143764894</v>
          </cell>
        </row>
        <row r="17">
          <cell r="D17">
            <v>-19.561203319502084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030348_1"/>
      <sheetName val="T101635_1"/>
      <sheetName val="T022816_1"/>
    </sheetNames>
    <sheetDataSet>
      <sheetData sheetId="1">
        <row r="6">
          <cell r="E6">
            <v>10.4</v>
          </cell>
        </row>
        <row r="7">
          <cell r="E7">
            <v>26.1</v>
          </cell>
        </row>
        <row r="8">
          <cell r="E8">
            <v>18</v>
          </cell>
        </row>
        <row r="9">
          <cell r="E9">
            <v>-30.2</v>
          </cell>
        </row>
        <row r="10">
          <cell r="E10">
            <v>31.9</v>
          </cell>
        </row>
        <row r="11">
          <cell r="E11">
            <v>-9.9</v>
          </cell>
        </row>
        <row r="12">
          <cell r="E12">
            <v>166.2</v>
          </cell>
        </row>
        <row r="13">
          <cell r="E13">
            <v>4.9</v>
          </cell>
        </row>
        <row r="14">
          <cell r="E14">
            <v>4.8</v>
          </cell>
        </row>
        <row r="15">
          <cell r="E15">
            <v>-25.9</v>
          </cell>
        </row>
        <row r="16">
          <cell r="E16">
            <v>32.2</v>
          </cell>
        </row>
        <row r="17">
          <cell r="E17">
            <v>-44</v>
          </cell>
        </row>
        <row r="18">
          <cell r="E18">
            <v>15.6</v>
          </cell>
        </row>
        <row r="20">
          <cell r="E20">
            <v>19.1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B7">
            <v>276089.0295</v>
          </cell>
          <cell r="C7">
            <v>7.81</v>
          </cell>
          <cell r="D7">
            <v>128497.9137</v>
          </cell>
          <cell r="E7">
            <v>6.88</v>
          </cell>
        </row>
        <row r="8">
          <cell r="B8">
            <v>21937.0325</v>
          </cell>
          <cell r="C8">
            <v>-17.9711013407152</v>
          </cell>
          <cell r="D8">
            <v>21937.0325</v>
          </cell>
          <cell r="E8">
            <v>-17.9711013407152</v>
          </cell>
        </row>
        <row r="9">
          <cell r="B9">
            <v>108377.2928</v>
          </cell>
          <cell r="C9">
            <v>3.89080037633297</v>
          </cell>
          <cell r="D9">
            <v>59812.2277</v>
          </cell>
          <cell r="E9">
            <v>-1.09799558138308</v>
          </cell>
        </row>
        <row r="10">
          <cell r="B10">
            <v>11150.858</v>
          </cell>
          <cell r="C10">
            <v>56.2174525317608</v>
          </cell>
          <cell r="D10">
            <v>7012.8307</v>
          </cell>
          <cell r="E10">
            <v>179.343304718642</v>
          </cell>
        </row>
        <row r="11">
          <cell r="B11">
            <v>5399.538</v>
          </cell>
          <cell r="C11">
            <v>2.46973183653995</v>
          </cell>
          <cell r="D11">
            <v>1051.1553</v>
          </cell>
          <cell r="E11">
            <v>8.8725586916094</v>
          </cell>
        </row>
        <row r="12">
          <cell r="B12">
            <v>17368.3021</v>
          </cell>
          <cell r="C12">
            <v>9.80655150835338</v>
          </cell>
          <cell r="D12">
            <v>5828.012</v>
          </cell>
          <cell r="E12">
            <v>19.1507878328733</v>
          </cell>
        </row>
        <row r="13">
          <cell r="B13">
            <v>14391.97</v>
          </cell>
          <cell r="C13">
            <v>7.96190719097414</v>
          </cell>
          <cell r="D13">
            <v>3216.1698</v>
          </cell>
          <cell r="E13">
            <v>22.4988911502842</v>
          </cell>
        </row>
        <row r="14">
          <cell r="B14">
            <v>19658.804</v>
          </cell>
          <cell r="C14">
            <v>4.12301373003189</v>
          </cell>
          <cell r="D14">
            <v>3942.5354</v>
          </cell>
          <cell r="E14">
            <v>4.61288948183294</v>
          </cell>
        </row>
        <row r="15">
          <cell r="B15">
            <v>31399.718</v>
          </cell>
          <cell r="C15">
            <v>8.34587264043603</v>
          </cell>
          <cell r="D15">
            <v>9179.0538</v>
          </cell>
          <cell r="E15">
            <v>7.70032765394509</v>
          </cell>
        </row>
        <row r="16">
          <cell r="B16">
            <v>22170.8976</v>
          </cell>
          <cell r="C16">
            <v>13.7813657173022</v>
          </cell>
          <cell r="D16">
            <v>6574.6742</v>
          </cell>
          <cell r="E16">
            <v>39.8886108070466</v>
          </cell>
        </row>
        <row r="17">
          <cell r="B17">
            <v>15096.756</v>
          </cell>
          <cell r="C17">
            <v>12.6383343015348</v>
          </cell>
          <cell r="D17">
            <v>5745.2978</v>
          </cell>
          <cell r="E17">
            <v>31.4499796520488</v>
          </cell>
        </row>
        <row r="18">
          <cell r="B18">
            <v>2984.3625</v>
          </cell>
          <cell r="C18">
            <v>9.30129285086435</v>
          </cell>
          <cell r="D18">
            <v>824.0821</v>
          </cell>
          <cell r="E18">
            <v>27.1935577324821</v>
          </cell>
        </row>
        <row r="19">
          <cell r="B19">
            <v>2391.49</v>
          </cell>
          <cell r="D19">
            <v>3374.8424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2689394.352568178</v>
          </cell>
          <cell r="C5">
            <v>24.4</v>
          </cell>
        </row>
        <row r="6">
          <cell r="B6">
            <v>801812.0176349061</v>
          </cell>
          <cell r="C6">
            <v>19.7</v>
          </cell>
        </row>
        <row r="7">
          <cell r="B7">
            <v>57599.98660712999</v>
          </cell>
          <cell r="C7">
            <v>15.7</v>
          </cell>
        </row>
        <row r="8">
          <cell r="B8">
            <v>83314.68498515227</v>
          </cell>
          <cell r="C8">
            <v>9.9</v>
          </cell>
        </row>
        <row r="9">
          <cell r="B9">
            <v>231532.8521459253</v>
          </cell>
          <cell r="C9">
            <v>23.9</v>
          </cell>
        </row>
        <row r="10">
          <cell r="B10">
            <v>207666.24350712754</v>
          </cell>
          <cell r="C10">
            <v>26.7</v>
          </cell>
        </row>
        <row r="11">
          <cell r="B11">
            <v>215509.45064904576</v>
          </cell>
          <cell r="C11">
            <v>41.2</v>
          </cell>
        </row>
        <row r="12">
          <cell r="B12">
            <v>235507.69770841138</v>
          </cell>
          <cell r="C12">
            <v>17.2</v>
          </cell>
        </row>
        <row r="13">
          <cell r="B13">
            <v>214433.41697407028</v>
          </cell>
          <cell r="C13">
            <v>44.6</v>
          </cell>
        </row>
        <row r="14">
          <cell r="B14">
            <v>168685.266470162</v>
          </cell>
          <cell r="C14">
            <v>17.5</v>
          </cell>
        </row>
        <row r="15">
          <cell r="B15">
            <v>318197.7978717057</v>
          </cell>
          <cell r="C15">
            <v>26.9</v>
          </cell>
        </row>
        <row r="16">
          <cell r="B16">
            <v>64363.0314687259</v>
          </cell>
          <cell r="C16">
            <v>12.9</v>
          </cell>
        </row>
        <row r="17">
          <cell r="B17">
            <v>32798.67039360984</v>
          </cell>
          <cell r="C17">
            <v>30.4</v>
          </cell>
        </row>
        <row r="18">
          <cell r="B18">
            <v>57973.23615220507</v>
          </cell>
          <cell r="C18">
            <v>52.6</v>
          </cell>
        </row>
        <row r="21">
          <cell r="B21">
            <v>2689394.352568178</v>
          </cell>
          <cell r="D21">
            <v>24.363919238800676</v>
          </cell>
        </row>
        <row r="23">
          <cell r="B23">
            <v>2336336.0774118803</v>
          </cell>
          <cell r="D23">
            <v>25.400000000000006</v>
          </cell>
        </row>
        <row r="24">
          <cell r="B24">
            <v>353058.2751562977</v>
          </cell>
          <cell r="D24">
            <v>17.916870721685314</v>
          </cell>
        </row>
        <row r="26">
          <cell r="B26">
            <v>2381095.092990995</v>
          </cell>
          <cell r="D26">
            <v>20.92749999999998</v>
          </cell>
        </row>
        <row r="27">
          <cell r="B27">
            <v>308299.25957718305</v>
          </cell>
          <cell r="D27">
            <v>59.33370590865644</v>
          </cell>
        </row>
        <row r="31">
          <cell r="B31">
            <v>619041.2</v>
          </cell>
          <cell r="C31">
            <v>28</v>
          </cell>
        </row>
        <row r="33">
          <cell r="B33">
            <v>68288.7</v>
          </cell>
          <cell r="C33">
            <v>16.8</v>
          </cell>
        </row>
        <row r="34">
          <cell r="B34">
            <v>6031.2</v>
          </cell>
          <cell r="C34">
            <v>10.6</v>
          </cell>
        </row>
        <row r="35">
          <cell r="B35">
            <v>14428.7</v>
          </cell>
          <cell r="C35">
            <v>24.9</v>
          </cell>
        </row>
        <row r="36">
          <cell r="B36">
            <v>48636.2</v>
          </cell>
          <cell r="C36">
            <v>20.4</v>
          </cell>
        </row>
        <row r="37">
          <cell r="B37">
            <v>3359.2</v>
          </cell>
          <cell r="C37">
            <v>6.1</v>
          </cell>
        </row>
        <row r="38">
          <cell r="B38">
            <v>11739.4</v>
          </cell>
          <cell r="C38">
            <v>40.5</v>
          </cell>
        </row>
        <row r="39">
          <cell r="B39">
            <v>26069.2</v>
          </cell>
          <cell r="C39">
            <v>23.6</v>
          </cell>
        </row>
        <row r="40">
          <cell r="B40">
            <v>10612.8</v>
          </cell>
          <cell r="C40">
            <v>10.3</v>
          </cell>
        </row>
        <row r="41">
          <cell r="B41">
            <v>2801</v>
          </cell>
          <cell r="C41">
            <v>5.3</v>
          </cell>
        </row>
        <row r="42">
          <cell r="B42">
            <v>1334.8</v>
          </cell>
          <cell r="C42">
            <v>21.2</v>
          </cell>
        </row>
        <row r="43">
          <cell r="B43">
            <v>109.3</v>
          </cell>
          <cell r="C43">
            <v>15.1</v>
          </cell>
        </row>
        <row r="44">
          <cell r="B44">
            <v>30557.7</v>
          </cell>
          <cell r="C44">
            <v>21.3</v>
          </cell>
        </row>
        <row r="45">
          <cell r="B45">
            <v>23079.8</v>
          </cell>
          <cell r="C45">
            <v>7.3</v>
          </cell>
        </row>
        <row r="46">
          <cell r="B46">
            <v>11151.9</v>
          </cell>
          <cell r="C46">
            <v>31.5</v>
          </cell>
        </row>
        <row r="47">
          <cell r="B47">
            <v>9764.7</v>
          </cell>
          <cell r="C47">
            <v>20.1</v>
          </cell>
        </row>
        <row r="48">
          <cell r="B48">
            <v>8208.9</v>
          </cell>
          <cell r="C48">
            <v>16.2</v>
          </cell>
        </row>
        <row r="49">
          <cell r="B49">
            <v>2510</v>
          </cell>
          <cell r="C49">
            <v>17.3</v>
          </cell>
        </row>
        <row r="50">
          <cell r="B50">
            <v>102662.4</v>
          </cell>
          <cell r="C50">
            <v>18.7</v>
          </cell>
        </row>
        <row r="51">
          <cell r="B51">
            <v>23123.2</v>
          </cell>
          <cell r="C51">
            <v>19.3</v>
          </cell>
        </row>
        <row r="52">
          <cell r="B52">
            <v>7858</v>
          </cell>
          <cell r="C52">
            <v>10.1</v>
          </cell>
        </row>
        <row r="53">
          <cell r="B53">
            <v>193141.3</v>
          </cell>
          <cell r="C53">
            <v>56.3</v>
          </cell>
        </row>
        <row r="54">
          <cell r="B54">
            <v>2112.7</v>
          </cell>
          <cell r="C54">
            <v>-4</v>
          </cell>
        </row>
        <row r="55">
          <cell r="B55">
            <v>11460.1</v>
          </cell>
          <cell r="C55">
            <v>11.8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</sheetNames>
    <sheetDataSet>
      <sheetData sheetId="1">
        <row r="3">
          <cell r="B3">
            <v>692143</v>
          </cell>
          <cell r="C3">
            <v>16.138390909518023</v>
          </cell>
          <cell r="D3">
            <v>288259</v>
          </cell>
          <cell r="E3">
            <v>7.811962359558962</v>
          </cell>
        </row>
        <row r="7">
          <cell r="B7">
            <v>3648</v>
          </cell>
          <cell r="C7">
            <v>5.555555555555557</v>
          </cell>
          <cell r="D7">
            <v>2035</v>
          </cell>
          <cell r="E7">
            <v>13.370473537604454</v>
          </cell>
        </row>
        <row r="8">
          <cell r="B8">
            <v>77270</v>
          </cell>
          <cell r="C8">
            <v>11.332036596786963</v>
          </cell>
          <cell r="D8">
            <v>23204</v>
          </cell>
          <cell r="E8">
            <v>65.48281272286408</v>
          </cell>
        </row>
        <row r="9">
          <cell r="B9">
            <v>6819</v>
          </cell>
          <cell r="C9">
            <v>-23.962979482604823</v>
          </cell>
          <cell r="D9">
            <v>1965</v>
          </cell>
          <cell r="E9">
            <v>-26.07223476297969</v>
          </cell>
        </row>
        <row r="10">
          <cell r="B10">
            <v>25393</v>
          </cell>
          <cell r="C10">
            <v>19.987714407220153</v>
          </cell>
          <cell r="D10">
            <v>10500</v>
          </cell>
          <cell r="E10">
            <v>22.050447518307564</v>
          </cell>
        </row>
        <row r="11">
          <cell r="B11">
            <v>45601</v>
          </cell>
          <cell r="C11">
            <v>2.5640448932772557</v>
          </cell>
          <cell r="D11">
            <v>13233</v>
          </cell>
          <cell r="E11">
            <v>2.9324828873677546</v>
          </cell>
        </row>
        <row r="12">
          <cell r="B12">
            <v>18884</v>
          </cell>
          <cell r="C12">
            <v>-15.756602426837972</v>
          </cell>
          <cell r="D12">
            <v>6177</v>
          </cell>
          <cell r="E12">
            <v>-41.66037023044956</v>
          </cell>
        </row>
        <row r="13">
          <cell r="B13">
            <v>6993</v>
          </cell>
          <cell r="C13">
            <v>43.29918032786887</v>
          </cell>
          <cell r="D13">
            <v>3939</v>
          </cell>
          <cell r="E13">
            <v>60.3827361563518</v>
          </cell>
        </row>
        <row r="15">
          <cell r="B15">
            <v>33136</v>
          </cell>
          <cell r="C15">
            <v>83.98667406996114</v>
          </cell>
          <cell r="D15">
            <v>18935</v>
          </cell>
          <cell r="E15">
            <v>80.12747336377473</v>
          </cell>
        </row>
        <row r="16">
          <cell r="B16">
            <v>39845</v>
          </cell>
          <cell r="C16">
            <v>-3.8187655393825253</v>
          </cell>
          <cell r="D16">
            <v>22790</v>
          </cell>
          <cell r="E16">
            <v>8.348388323666441</v>
          </cell>
        </row>
        <row r="17">
          <cell r="B17">
            <v>68272</v>
          </cell>
          <cell r="C17">
            <v>1.8255578093306184</v>
          </cell>
          <cell r="D17">
            <v>53600</v>
          </cell>
          <cell r="E17">
            <v>3.825665859564168</v>
          </cell>
        </row>
        <row r="18">
          <cell r="B18">
            <v>19018</v>
          </cell>
          <cell r="C18">
            <v>-12.43611584327087</v>
          </cell>
          <cell r="D18">
            <v>9816</v>
          </cell>
          <cell r="E18">
            <v>-3.62297496318115</v>
          </cell>
        </row>
        <row r="19">
          <cell r="B19">
            <v>20343</v>
          </cell>
          <cell r="C19">
            <v>2.036414706324919</v>
          </cell>
          <cell r="D19">
            <v>10895</v>
          </cell>
          <cell r="E19">
            <v>-10.18877256615282</v>
          </cell>
        </row>
        <row r="20">
          <cell r="B20">
            <v>32658</v>
          </cell>
          <cell r="C20">
            <v>10.693827746330868</v>
          </cell>
          <cell r="D20">
            <v>21081</v>
          </cell>
          <cell r="E20">
            <v>21.56738365722852</v>
          </cell>
        </row>
      </sheetData>
      <sheetData sheetId="2">
        <row r="6">
          <cell r="B6">
            <v>342679</v>
          </cell>
          <cell r="C6">
            <v>692143</v>
          </cell>
          <cell r="E6">
            <v>16.138390909518023</v>
          </cell>
        </row>
        <row r="7">
          <cell r="B7">
            <v>285288</v>
          </cell>
          <cell r="C7">
            <v>553640</v>
          </cell>
          <cell r="E7">
            <v>18.312291109268553</v>
          </cell>
        </row>
        <row r="8">
          <cell r="B8">
            <v>57391</v>
          </cell>
          <cell r="C8">
            <v>138503</v>
          </cell>
          <cell r="E8">
            <v>8.191944756905386</v>
          </cell>
        </row>
        <row r="9">
          <cell r="B9">
            <v>122125</v>
          </cell>
          <cell r="C9">
            <v>288259</v>
          </cell>
          <cell r="E9">
            <v>7.811962359558966</v>
          </cell>
        </row>
        <row r="10">
          <cell r="B10">
            <v>67046</v>
          </cell>
          <cell r="C10">
            <v>153131</v>
          </cell>
          <cell r="E10">
            <v>7.921573602272167</v>
          </cell>
        </row>
        <row r="11">
          <cell r="B11">
            <v>207094</v>
          </cell>
          <cell r="C11">
            <v>370232</v>
          </cell>
          <cell r="E11">
            <v>24.764359972366847</v>
          </cell>
        </row>
        <row r="12">
          <cell r="B12">
            <v>339808</v>
          </cell>
          <cell r="C12">
            <v>853171</v>
          </cell>
          <cell r="E12">
            <v>13.646275267241666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31806869.92154</v>
          </cell>
          <cell r="D6">
            <v>30671176.965168</v>
          </cell>
          <cell r="F6">
            <v>13.003843079960049</v>
          </cell>
        </row>
        <row r="7">
          <cell r="C7">
            <v>20786811.013039</v>
          </cell>
          <cell r="D7">
            <v>19292040.476298</v>
          </cell>
          <cell r="F7">
            <v>14.39644043670394</v>
          </cell>
        </row>
        <row r="8">
          <cell r="C8">
            <v>6084959.646178</v>
          </cell>
          <cell r="D8">
            <v>5866601.952582</v>
          </cell>
          <cell r="F8">
            <v>20.150871968791748</v>
          </cell>
        </row>
        <row r="9">
          <cell r="C9">
            <v>431427.1049</v>
          </cell>
          <cell r="D9">
            <v>809310.567224</v>
          </cell>
          <cell r="F9">
            <v>-34.20824878722482</v>
          </cell>
        </row>
        <row r="10">
          <cell r="C10">
            <v>4290094.736209</v>
          </cell>
          <cell r="D10">
            <v>4485749.615519</v>
          </cell>
          <cell r="F10">
            <v>1.1839573268180885</v>
          </cell>
        </row>
        <row r="11">
          <cell r="C11">
            <v>203094.489961</v>
          </cell>
          <cell r="D11">
            <v>207812.273171</v>
          </cell>
          <cell r="F11">
            <v>3235.3719034779756</v>
          </cell>
        </row>
        <row r="12">
          <cell r="C12">
            <v>26019044.127026</v>
          </cell>
          <cell r="D12">
            <v>24651339.974751</v>
          </cell>
          <cell r="F12">
            <v>25.741844985654268</v>
          </cell>
        </row>
        <row r="13">
          <cell r="C13">
            <v>5894634.414416</v>
          </cell>
          <cell r="D13">
            <v>5546135.535353001</v>
          </cell>
          <cell r="F13">
            <v>33.00887713874005</v>
          </cell>
        </row>
        <row r="14">
          <cell r="C14">
            <v>19554733.478211</v>
          </cell>
          <cell r="D14">
            <v>18594682.283379003</v>
          </cell>
          <cell r="F14">
            <v>22.974311134104198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PI (2)"/>
    </sheetNames>
    <sheetDataSet>
      <sheetData sheetId="0">
        <row r="9">
          <cell r="B9">
            <v>100.401947</v>
          </cell>
          <cell r="C9">
            <v>99.56373023</v>
          </cell>
          <cell r="D9">
            <v>99.55182009</v>
          </cell>
        </row>
        <row r="10">
          <cell r="B10">
            <v>101.07333382</v>
          </cell>
          <cell r="C10">
            <v>100.69862338</v>
          </cell>
          <cell r="D10">
            <v>101.28608396</v>
          </cell>
        </row>
        <row r="18">
          <cell r="B18">
            <v>99.75993099</v>
          </cell>
          <cell r="C18">
            <v>99.52525835</v>
          </cell>
          <cell r="D18">
            <v>99.64501049</v>
          </cell>
        </row>
        <row r="19">
          <cell r="B19">
            <v>100.01266414</v>
          </cell>
          <cell r="C19">
            <v>97.19088299</v>
          </cell>
          <cell r="D19">
            <v>97.08270912</v>
          </cell>
        </row>
        <row r="20">
          <cell r="B20">
            <v>99.86747204</v>
          </cell>
          <cell r="C20">
            <v>99.83810006</v>
          </cell>
          <cell r="D20">
            <v>100.04707666</v>
          </cell>
        </row>
        <row r="21">
          <cell r="B21">
            <v>100.93737375</v>
          </cell>
          <cell r="C21">
            <v>98.59260153</v>
          </cell>
          <cell r="D21">
            <v>97.21663446</v>
          </cell>
        </row>
        <row r="22">
          <cell r="B22">
            <v>99.99326145</v>
          </cell>
          <cell r="C22">
            <v>100.01276054</v>
          </cell>
          <cell r="D22">
            <v>100.01169457</v>
          </cell>
        </row>
        <row r="23">
          <cell r="B23">
            <v>100</v>
          </cell>
          <cell r="C23">
            <v>103.82222074</v>
          </cell>
          <cell r="D23">
            <v>103.86011773</v>
          </cell>
        </row>
        <row r="24">
          <cell r="B24">
            <v>99.76366652</v>
          </cell>
          <cell r="C24">
            <v>98.62453645</v>
          </cell>
          <cell r="D24">
            <v>98.70541613</v>
          </cell>
        </row>
        <row r="25">
          <cell r="B25">
            <v>100.49196967</v>
          </cell>
          <cell r="C25">
            <v>99.84966441</v>
          </cell>
          <cell r="D25">
            <v>99.66255564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034925_1"/>
    </sheetNames>
    <sheetDataSet>
      <sheetData sheetId="0">
        <row r="6">
          <cell r="E6">
            <v>11.1</v>
          </cell>
        </row>
        <row r="7">
          <cell r="E7" t="str">
            <v>  </v>
          </cell>
        </row>
        <row r="8">
          <cell r="E8">
            <v>-34.4</v>
          </cell>
        </row>
        <row r="9">
          <cell r="E9">
            <v>34</v>
          </cell>
        </row>
        <row r="10">
          <cell r="E10">
            <v>18.4</v>
          </cell>
        </row>
        <row r="11">
          <cell r="E11" t="str">
            <v>  </v>
          </cell>
        </row>
        <row r="12">
          <cell r="E12">
            <v>74.3</v>
          </cell>
        </row>
        <row r="13">
          <cell r="E13">
            <v>10.4</v>
          </cell>
        </row>
        <row r="14">
          <cell r="E14" t="str">
            <v>  </v>
          </cell>
        </row>
        <row r="15">
          <cell r="E15">
            <v>-0.5</v>
          </cell>
        </row>
        <row r="16">
          <cell r="E16">
            <v>16.6</v>
          </cell>
        </row>
        <row r="17">
          <cell r="E17">
            <v>7.4</v>
          </cell>
        </row>
        <row r="18">
          <cell r="E18" t="str">
            <v>  </v>
          </cell>
        </row>
        <row r="19">
          <cell r="E19">
            <v>-18.2</v>
          </cell>
        </row>
        <row r="20">
          <cell r="E20">
            <v>16.3</v>
          </cell>
        </row>
        <row r="21">
          <cell r="E21">
            <v>-92.5</v>
          </cell>
        </row>
        <row r="22">
          <cell r="E22">
            <v>6.7</v>
          </cell>
        </row>
        <row r="23">
          <cell r="E23">
            <v>-7.3</v>
          </cell>
        </row>
        <row r="26">
          <cell r="E26">
            <v>-27.6</v>
          </cell>
        </row>
        <row r="27">
          <cell r="E27">
            <v>-22.1</v>
          </cell>
        </row>
        <row r="28">
          <cell r="E28">
            <v>-14.2</v>
          </cell>
        </row>
        <row r="29">
          <cell r="E29">
            <v>53.3</v>
          </cell>
        </row>
        <row r="30">
          <cell r="E30" t="str">
            <v>  </v>
          </cell>
        </row>
        <row r="31">
          <cell r="E31">
            <v>15.7</v>
          </cell>
        </row>
        <row r="32">
          <cell r="E32">
            <v>92.3</v>
          </cell>
        </row>
        <row r="33">
          <cell r="E33">
            <v>-43.6</v>
          </cell>
        </row>
        <row r="34">
          <cell r="E34">
            <v>34.4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E3">
            <v>5891</v>
          </cell>
          <cell r="G3">
            <v>1.0670175438596492</v>
          </cell>
        </row>
        <row r="4">
          <cell r="E4">
            <v>1795</v>
          </cell>
          <cell r="G4">
            <v>0.7326254826254827</v>
          </cell>
        </row>
        <row r="5">
          <cell r="E5">
            <v>4</v>
          </cell>
        </row>
        <row r="6">
          <cell r="E6">
            <v>4092</v>
          </cell>
          <cell r="G6">
            <v>1.2557883131201764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、X40039_2021年2月"/>
    </sheetNames>
    <sheetDataSet>
      <sheetData sheetId="0">
        <row r="5">
          <cell r="C5">
            <v>263419</v>
          </cell>
          <cell r="E5">
            <v>53.3</v>
          </cell>
        </row>
        <row r="6">
          <cell r="C6">
            <v>206147</v>
          </cell>
          <cell r="E6">
            <v>45.5</v>
          </cell>
        </row>
        <row r="7">
          <cell r="C7">
            <v>25856</v>
          </cell>
          <cell r="E7">
            <v>355.9</v>
          </cell>
        </row>
        <row r="8">
          <cell r="C8">
            <v>475524</v>
          </cell>
          <cell r="E8">
            <v>92.6</v>
          </cell>
        </row>
        <row r="9">
          <cell r="C9">
            <v>473263</v>
          </cell>
          <cell r="E9">
            <v>84.18</v>
          </cell>
        </row>
        <row r="10">
          <cell r="C10">
            <v>288913</v>
          </cell>
          <cell r="E10">
            <v>105.1</v>
          </cell>
        </row>
        <row r="11">
          <cell r="C11">
            <v>282710</v>
          </cell>
          <cell r="E11">
            <v>89.86</v>
          </cell>
        </row>
        <row r="12">
          <cell r="C12">
            <v>22582586</v>
          </cell>
          <cell r="E12">
            <v>15.2</v>
          </cell>
        </row>
        <row r="13">
          <cell r="C13">
            <v>17758661</v>
          </cell>
          <cell r="E13">
            <v>9.92</v>
          </cell>
        </row>
        <row r="14">
          <cell r="C14">
            <v>425747</v>
          </cell>
          <cell r="E14">
            <v>115.4</v>
          </cell>
        </row>
        <row r="15">
          <cell r="C15">
            <v>394997</v>
          </cell>
          <cell r="E15">
            <v>24.73</v>
          </cell>
        </row>
        <row r="16">
          <cell r="C16">
            <v>367268</v>
          </cell>
          <cell r="E16">
            <v>2.2</v>
          </cell>
        </row>
        <row r="17">
          <cell r="C17">
            <v>230673</v>
          </cell>
          <cell r="E17">
            <v>-19.28</v>
          </cell>
        </row>
        <row r="22">
          <cell r="C22">
            <v>896498</v>
          </cell>
          <cell r="E22">
            <v>-14.4</v>
          </cell>
        </row>
        <row r="23">
          <cell r="C23">
            <v>434223</v>
          </cell>
          <cell r="E23">
            <v>-31.3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G5" sqref="G5"/>
    </sheetView>
  </sheetViews>
  <sheetFormatPr defaultColWidth="8.00390625" defaultRowHeight="14.25"/>
  <cols>
    <col min="1" max="1" width="20.875" style="193" bestFit="1" customWidth="1"/>
    <col min="2" max="2" width="8.00390625" style="193" customWidth="1"/>
    <col min="3" max="3" width="12.00390625" style="193" customWidth="1"/>
    <col min="4" max="4" width="17.625" style="193" customWidth="1"/>
    <col min="5" max="5" width="17.00390625" style="193" customWidth="1"/>
    <col min="6" max="7" width="8.00390625" style="53" customWidth="1"/>
    <col min="8" max="11" width="7.375" style="53" customWidth="1"/>
    <col min="12" max="16384" width="8.00390625" style="53" customWidth="1"/>
  </cols>
  <sheetData>
    <row r="1" spans="1:5" ht="35.25" customHeight="1">
      <c r="A1" s="234" t="s">
        <v>263</v>
      </c>
      <c r="B1" s="235"/>
      <c r="C1" s="235"/>
      <c r="D1" s="235"/>
      <c r="E1" s="235"/>
    </row>
    <row r="2" spans="1:5" ht="35.25" customHeight="1">
      <c r="A2" s="194"/>
      <c r="B2" s="194"/>
      <c r="C2" s="194"/>
      <c r="D2" s="194"/>
      <c r="E2" s="194"/>
    </row>
    <row r="3" spans="1:5" ht="35.25" customHeight="1">
      <c r="A3" s="195" t="s">
        <v>0</v>
      </c>
      <c r="B3" s="196" t="s">
        <v>1</v>
      </c>
      <c r="C3" s="211" t="s">
        <v>259</v>
      </c>
      <c r="D3" s="196" t="s">
        <v>2</v>
      </c>
      <c r="E3" s="197" t="s">
        <v>3</v>
      </c>
    </row>
    <row r="4" spans="1:5" ht="35.25" customHeight="1">
      <c r="A4" s="195" t="s">
        <v>4</v>
      </c>
      <c r="B4" s="196" t="s">
        <v>5</v>
      </c>
      <c r="C4" s="212" t="s">
        <v>264</v>
      </c>
      <c r="D4" s="198" t="s">
        <v>267</v>
      </c>
      <c r="E4" s="199" t="s">
        <v>276</v>
      </c>
    </row>
    <row r="5" spans="1:5" ht="35.25" customHeight="1">
      <c r="A5" s="195" t="s">
        <v>6</v>
      </c>
      <c r="B5" s="196" t="s">
        <v>5</v>
      </c>
      <c r="C5" s="213"/>
      <c r="D5" s="200"/>
      <c r="E5" s="200" t="s">
        <v>276</v>
      </c>
    </row>
    <row r="6" spans="1:5" ht="35.25" customHeight="1">
      <c r="A6" s="195" t="s">
        <v>7</v>
      </c>
      <c r="B6" s="196" t="s">
        <v>5</v>
      </c>
      <c r="C6" s="213"/>
      <c r="D6" s="201"/>
      <c r="E6" s="200">
        <v>0.095</v>
      </c>
    </row>
    <row r="7" spans="1:5" ht="35.25" customHeight="1">
      <c r="A7" s="195" t="s">
        <v>8</v>
      </c>
      <c r="B7" s="196" t="s">
        <v>5</v>
      </c>
      <c r="C7" s="213"/>
      <c r="D7" s="201"/>
      <c r="E7" s="200">
        <v>0.09</v>
      </c>
    </row>
    <row r="8" spans="1:5" ht="35.25" customHeight="1">
      <c r="A8" s="195" t="s">
        <v>9</v>
      </c>
      <c r="B8" s="196" t="s">
        <v>5</v>
      </c>
      <c r="C8" s="221" t="s">
        <v>273</v>
      </c>
      <c r="D8" s="201"/>
      <c r="E8" s="202"/>
    </row>
    <row r="9" spans="1:5" ht="35.25" customHeight="1">
      <c r="A9" s="195" t="s">
        <v>10</v>
      </c>
      <c r="B9" s="196" t="s">
        <v>5</v>
      </c>
      <c r="C9" s="201" t="s">
        <v>265</v>
      </c>
      <c r="D9" s="201" t="s">
        <v>265</v>
      </c>
      <c r="E9" s="201" t="s">
        <v>278</v>
      </c>
    </row>
    <row r="10" spans="1:5" ht="35.25" customHeight="1">
      <c r="A10" s="203" t="s">
        <v>11</v>
      </c>
      <c r="B10" s="196" t="s">
        <v>5</v>
      </c>
      <c r="C10" s="213"/>
      <c r="D10" s="202" t="s">
        <v>268</v>
      </c>
      <c r="E10" s="202">
        <v>0.04</v>
      </c>
    </row>
    <row r="11" spans="1:5" ht="35.25" customHeight="1">
      <c r="A11" s="195" t="s">
        <v>12</v>
      </c>
      <c r="B11" s="196" t="s">
        <v>5</v>
      </c>
      <c r="C11" s="220" t="s">
        <v>272</v>
      </c>
      <c r="D11" s="220" t="s">
        <v>272</v>
      </c>
      <c r="E11" s="226" t="s">
        <v>277</v>
      </c>
    </row>
    <row r="12" spans="1:5" ht="35.25" customHeight="1">
      <c r="A12" s="218" t="s">
        <v>269</v>
      </c>
      <c r="B12" s="219" t="s">
        <v>270</v>
      </c>
      <c r="C12" s="204" t="s">
        <v>271</v>
      </c>
      <c r="D12" s="204">
        <v>70</v>
      </c>
      <c r="E12" s="205"/>
    </row>
    <row r="13" spans="1:5" ht="35.25" customHeight="1">
      <c r="A13" s="203" t="s">
        <v>13</v>
      </c>
      <c r="B13" s="196" t="s">
        <v>5</v>
      </c>
      <c r="C13" s="213" t="s">
        <v>260</v>
      </c>
      <c r="D13" s="213" t="s">
        <v>260</v>
      </c>
      <c r="E13" s="201"/>
    </row>
    <row r="14" spans="1:5" ht="35.25" customHeight="1">
      <c r="A14" s="195" t="s">
        <v>14</v>
      </c>
      <c r="B14" s="196" t="s">
        <v>5</v>
      </c>
      <c r="C14" s="214" t="s">
        <v>266</v>
      </c>
      <c r="D14" s="206"/>
      <c r="E14" s="227" t="s">
        <v>279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1" sqref="A1:C1"/>
    </sheetView>
  </sheetViews>
  <sheetFormatPr defaultColWidth="8.00390625" defaultRowHeight="14.25"/>
  <cols>
    <col min="1" max="1" width="36.25390625" style="0" customWidth="1"/>
    <col min="2" max="2" width="17.50390625" style="0" customWidth="1"/>
    <col min="3" max="3" width="12.625" style="0" customWidth="1"/>
  </cols>
  <sheetData>
    <row r="1" spans="1:3" ht="42.75" customHeight="1">
      <c r="A1" s="303" t="s">
        <v>164</v>
      </c>
      <c r="B1" s="303"/>
      <c r="C1" s="303"/>
    </row>
    <row r="2" spans="1:3" ht="6.75" customHeight="1">
      <c r="A2" s="81"/>
      <c r="B2" s="81"/>
      <c r="C2" s="81"/>
    </row>
    <row r="3" spans="1:3" ht="15.75" customHeight="1">
      <c r="A3" s="82"/>
      <c r="B3" s="261"/>
      <c r="C3" s="261"/>
    </row>
    <row r="4" spans="1:3" ht="32.25" customHeight="1">
      <c r="A4" s="83" t="s">
        <v>52</v>
      </c>
      <c r="B4" s="84" t="s">
        <v>165</v>
      </c>
      <c r="C4" s="85" t="s">
        <v>18</v>
      </c>
    </row>
    <row r="5" spans="1:3" ht="17.25">
      <c r="A5" s="86" t="s">
        <v>166</v>
      </c>
      <c r="B5" s="87">
        <f>'[3]Sheet1'!$B31/10000</f>
        <v>61.90411999999999</v>
      </c>
      <c r="C5" s="88">
        <f>ROUND('[3]Sheet1'!$C$31,1)</f>
        <v>28</v>
      </c>
    </row>
    <row r="6" spans="1:3" ht="21" customHeight="1">
      <c r="A6" s="86" t="s">
        <v>167</v>
      </c>
      <c r="B6" s="89">
        <f>'[3]Sheet1'!$B33/10000</f>
        <v>6.828869999999999</v>
      </c>
      <c r="C6" s="90">
        <f>ROUND('[3]Sheet1'!$C33,1)</f>
        <v>16.8</v>
      </c>
    </row>
    <row r="7" spans="1:3" ht="21" customHeight="1">
      <c r="A7" s="86" t="s">
        <v>168</v>
      </c>
      <c r="B7" s="89">
        <f>'[3]Sheet1'!$B34/10000</f>
        <v>0.60312</v>
      </c>
      <c r="C7" s="90">
        <f>ROUND('[3]Sheet1'!$C34,1)</f>
        <v>10.6</v>
      </c>
    </row>
    <row r="8" spans="1:3" ht="21" customHeight="1">
      <c r="A8" s="86" t="s">
        <v>169</v>
      </c>
      <c r="B8" s="89">
        <f>'[3]Sheet1'!$B35/10000</f>
        <v>1.44287</v>
      </c>
      <c r="C8" s="90">
        <f>ROUND('[3]Sheet1'!$C35,1)</f>
        <v>24.9</v>
      </c>
    </row>
    <row r="9" spans="1:3" ht="21" customHeight="1">
      <c r="A9" s="86" t="s">
        <v>170</v>
      </c>
      <c r="B9" s="89">
        <f>'[3]Sheet1'!$B36/10000</f>
        <v>4.86362</v>
      </c>
      <c r="C9" s="90">
        <f>ROUND('[3]Sheet1'!$C36,1)</f>
        <v>20.4</v>
      </c>
    </row>
    <row r="10" spans="1:3" ht="21" customHeight="1">
      <c r="A10" s="86" t="s">
        <v>171</v>
      </c>
      <c r="B10" s="89">
        <f>'[3]Sheet1'!$B37/10000</f>
        <v>0.33592</v>
      </c>
      <c r="C10" s="90">
        <f>ROUND('[3]Sheet1'!$C37,1)</f>
        <v>6.1</v>
      </c>
    </row>
    <row r="11" spans="1:3" ht="21" customHeight="1">
      <c r="A11" s="86" t="s">
        <v>172</v>
      </c>
      <c r="B11" s="89">
        <f>'[3]Sheet1'!$B38/10000</f>
        <v>1.17394</v>
      </c>
      <c r="C11" s="90">
        <f>ROUND('[3]Sheet1'!$C38,1)</f>
        <v>40.5</v>
      </c>
    </row>
    <row r="12" spans="1:3" ht="21" customHeight="1">
      <c r="A12" s="86" t="s">
        <v>173</v>
      </c>
      <c r="B12" s="89">
        <f>'[3]Sheet1'!$B39/10000</f>
        <v>2.60692</v>
      </c>
      <c r="C12" s="90">
        <f>ROUND('[3]Sheet1'!$C39,1)</f>
        <v>23.6</v>
      </c>
    </row>
    <row r="13" spans="1:3" ht="21" customHeight="1">
      <c r="A13" s="86" t="s">
        <v>174</v>
      </c>
      <c r="B13" s="89">
        <f>'[3]Sheet1'!$B40/10000</f>
        <v>1.06128</v>
      </c>
      <c r="C13" s="90">
        <f>ROUND('[3]Sheet1'!$C40,1)</f>
        <v>10.3</v>
      </c>
    </row>
    <row r="14" spans="1:3" ht="21" customHeight="1">
      <c r="A14" s="86" t="s">
        <v>175</v>
      </c>
      <c r="B14" s="89">
        <f>'[3]Sheet1'!$B41/10000</f>
        <v>0.2801</v>
      </c>
      <c r="C14" s="90">
        <f>ROUND('[3]Sheet1'!$C41,1)</f>
        <v>5.3</v>
      </c>
    </row>
    <row r="15" spans="1:3" ht="21" customHeight="1">
      <c r="A15" s="86" t="s">
        <v>176</v>
      </c>
      <c r="B15" s="89">
        <f>'[3]Sheet1'!$B42/10000</f>
        <v>0.13348</v>
      </c>
      <c r="C15" s="90">
        <f>ROUND('[3]Sheet1'!$C42,1)</f>
        <v>21.2</v>
      </c>
    </row>
    <row r="16" spans="1:3" ht="21" customHeight="1">
      <c r="A16" s="86" t="s">
        <v>177</v>
      </c>
      <c r="B16" s="89">
        <f>'[3]Sheet1'!$B43/10000</f>
        <v>0.01093</v>
      </c>
      <c r="C16" s="90">
        <f>ROUND('[3]Sheet1'!$C43,1)</f>
        <v>15.1</v>
      </c>
    </row>
    <row r="17" spans="1:3" ht="21" customHeight="1">
      <c r="A17" s="86" t="s">
        <v>178</v>
      </c>
      <c r="B17" s="89">
        <f>'[3]Sheet1'!$B44/10000</f>
        <v>3.05577</v>
      </c>
      <c r="C17" s="90">
        <f>ROUND('[3]Sheet1'!$C44,1)</f>
        <v>21.3</v>
      </c>
    </row>
    <row r="18" spans="1:3" ht="21" customHeight="1">
      <c r="A18" s="86" t="s">
        <v>179</v>
      </c>
      <c r="B18" s="89">
        <f>'[3]Sheet1'!$B45/10000</f>
        <v>2.30798</v>
      </c>
      <c r="C18" s="90">
        <f>ROUND('[3]Sheet1'!$C45,1)</f>
        <v>7.3</v>
      </c>
    </row>
    <row r="19" spans="1:3" ht="21" customHeight="1">
      <c r="A19" s="86" t="s">
        <v>180</v>
      </c>
      <c r="B19" s="89">
        <f>'[3]Sheet1'!$B46/10000</f>
        <v>1.11519</v>
      </c>
      <c r="C19" s="90">
        <f>ROUND('[3]Sheet1'!$C46,1)</f>
        <v>31.5</v>
      </c>
    </row>
    <row r="20" spans="1:3" ht="21" customHeight="1">
      <c r="A20" s="86" t="s">
        <v>181</v>
      </c>
      <c r="B20" s="89">
        <f>'[3]Sheet1'!$B47/10000</f>
        <v>0.9764700000000001</v>
      </c>
      <c r="C20" s="90">
        <f>ROUND('[3]Sheet1'!$C47,1)</f>
        <v>20.1</v>
      </c>
    </row>
    <row r="21" spans="1:3" ht="21" customHeight="1">
      <c r="A21" s="86" t="s">
        <v>182</v>
      </c>
      <c r="B21" s="89">
        <f>'[3]Sheet1'!$B48/10000</f>
        <v>0.82089</v>
      </c>
      <c r="C21" s="90">
        <f>ROUND('[3]Sheet1'!$C48,1)</f>
        <v>16.2</v>
      </c>
    </row>
    <row r="22" spans="1:3" ht="21" customHeight="1">
      <c r="A22" s="86" t="s">
        <v>183</v>
      </c>
      <c r="B22" s="89">
        <f>'[3]Sheet1'!$B49/10000</f>
        <v>0.251</v>
      </c>
      <c r="C22" s="90">
        <f>ROUND('[3]Sheet1'!$C49,1)</f>
        <v>17.3</v>
      </c>
    </row>
    <row r="23" spans="1:3" ht="21" customHeight="1">
      <c r="A23" s="86" t="s">
        <v>184</v>
      </c>
      <c r="B23" s="89">
        <f>'[3]Sheet1'!$B50/10000</f>
        <v>10.26624</v>
      </c>
      <c r="C23" s="90">
        <f>ROUND('[3]Sheet1'!$C50,1)</f>
        <v>18.7</v>
      </c>
    </row>
    <row r="24" spans="1:3" ht="21" customHeight="1">
      <c r="A24" s="86" t="s">
        <v>185</v>
      </c>
      <c r="B24" s="89">
        <f>'[3]Sheet1'!$B51/10000</f>
        <v>2.31232</v>
      </c>
      <c r="C24" s="90">
        <f>ROUND('[3]Sheet1'!$C51,1)</f>
        <v>19.3</v>
      </c>
    </row>
    <row r="25" spans="1:3" ht="21" customHeight="1">
      <c r="A25" s="86" t="s">
        <v>186</v>
      </c>
      <c r="B25" s="89">
        <f>'[3]Sheet1'!$B52/10000</f>
        <v>0.7858</v>
      </c>
      <c r="C25" s="90">
        <f>ROUND('[3]Sheet1'!$C52,1)</f>
        <v>10.1</v>
      </c>
    </row>
    <row r="26" spans="1:3" ht="21" customHeight="1">
      <c r="A26" s="86" t="s">
        <v>187</v>
      </c>
      <c r="B26" s="89">
        <f>'[3]Sheet1'!$B53/10000</f>
        <v>19.31413</v>
      </c>
      <c r="C26" s="90">
        <f>ROUND('[3]Sheet1'!$C53,1)</f>
        <v>56.3</v>
      </c>
    </row>
    <row r="27" spans="1:3" ht="21" customHeight="1">
      <c r="A27" s="86" t="s">
        <v>188</v>
      </c>
      <c r="B27" s="89">
        <f>'[3]Sheet1'!$B54/10000</f>
        <v>0.21126999999999999</v>
      </c>
      <c r="C27" s="90">
        <f>ROUND('[3]Sheet1'!$C54,1)</f>
        <v>-4</v>
      </c>
    </row>
    <row r="28" spans="1:3" ht="21" customHeight="1">
      <c r="A28" s="91" t="s">
        <v>189</v>
      </c>
      <c r="B28" s="92">
        <f>'[3]Sheet1'!$B55/10000</f>
        <v>1.14601</v>
      </c>
      <c r="C28" s="93">
        <f>ROUND('[3]Sheet1'!$C55,1)</f>
        <v>11.8</v>
      </c>
    </row>
  </sheetData>
  <sheetProtection/>
  <mergeCells count="2">
    <mergeCell ref="A1:C1"/>
    <mergeCell ref="B3:C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H6" sqref="H6"/>
    </sheetView>
  </sheetViews>
  <sheetFormatPr defaultColWidth="8.00390625" defaultRowHeight="14.25"/>
  <cols>
    <col min="1" max="1" width="36.375" style="0" customWidth="1"/>
    <col min="2" max="2" width="13.375" style="0" customWidth="1"/>
    <col min="3" max="3" width="14.00390625" style="52" customWidth="1"/>
    <col min="4" max="4" width="13.00390625" style="0" bestFit="1" customWidth="1"/>
  </cols>
  <sheetData>
    <row r="1" spans="1:4" ht="24.75">
      <c r="A1" s="291" t="s">
        <v>190</v>
      </c>
      <c r="B1" s="291"/>
      <c r="C1" s="291"/>
      <c r="D1" s="291"/>
    </row>
    <row r="2" spans="1:4" ht="15.75">
      <c r="A2" s="53"/>
      <c r="B2" s="53"/>
      <c r="C2" s="53"/>
      <c r="D2" s="54"/>
    </row>
    <row r="3" spans="1:4" ht="17.25">
      <c r="A3" s="55"/>
      <c r="B3" s="55"/>
      <c r="C3" s="55"/>
      <c r="D3" s="56" t="s">
        <v>191</v>
      </c>
    </row>
    <row r="4" spans="1:4" ht="26.25" customHeight="1">
      <c r="A4" s="57" t="s">
        <v>192</v>
      </c>
      <c r="B4" s="57" t="s">
        <v>193</v>
      </c>
      <c r="C4" s="57" t="s">
        <v>194</v>
      </c>
      <c r="D4" s="58" t="s">
        <v>156</v>
      </c>
    </row>
    <row r="5" spans="1:5" s="51" customFormat="1" ht="26.25" customHeight="1">
      <c r="A5" s="225" t="s">
        <v>195</v>
      </c>
      <c r="B5" s="59">
        <f>'[4]Sheet2'!B6/10000</f>
        <v>34.2679</v>
      </c>
      <c r="C5" s="60">
        <f>'[4]Sheet2'!C6/10000</f>
        <v>69.2143</v>
      </c>
      <c r="D5" s="61">
        <f>ROUND('[4]Sheet2'!$E6,1)</f>
        <v>16.1</v>
      </c>
      <c r="E5" s="62"/>
    </row>
    <row r="6" spans="1:5" ht="26.25" customHeight="1">
      <c r="A6" s="63" t="s">
        <v>196</v>
      </c>
      <c r="B6" s="64">
        <f>'[4]Sheet2'!B7/10000</f>
        <v>28.5288</v>
      </c>
      <c r="C6" s="65">
        <f>'[4]Sheet2'!C7/10000</f>
        <v>55.364</v>
      </c>
      <c r="D6" s="66">
        <f>ROUND('[4]Sheet2'!$E7,1)</f>
        <v>18.3</v>
      </c>
      <c r="E6" s="62"/>
    </row>
    <row r="7" spans="1:5" ht="26.25" customHeight="1">
      <c r="A7" s="63" t="s">
        <v>197</v>
      </c>
      <c r="B7" s="64">
        <f>'[4]Sheet2'!B8/10000</f>
        <v>5.7391</v>
      </c>
      <c r="C7" s="65">
        <f>'[4]Sheet2'!C8/10000</f>
        <v>13.8503</v>
      </c>
      <c r="D7" s="66">
        <f>ROUND('[4]Sheet2'!$E8,1)</f>
        <v>8.2</v>
      </c>
      <c r="E7" s="62"/>
    </row>
    <row r="8" spans="1:5" ht="26.25" customHeight="1">
      <c r="A8" s="63" t="s">
        <v>198</v>
      </c>
      <c r="B8" s="64">
        <f>'[4]Sheet2'!B9/10000</f>
        <v>12.2125</v>
      </c>
      <c r="C8" s="65">
        <f>'[4]Sheet2'!C9/10000</f>
        <v>28.8259</v>
      </c>
      <c r="D8" s="66">
        <f>ROUND('[4]Sheet2'!$E9,1)</f>
        <v>7.8</v>
      </c>
      <c r="E8" s="62"/>
    </row>
    <row r="9" spans="1:5" ht="26.25" customHeight="1">
      <c r="A9" s="63" t="s">
        <v>196</v>
      </c>
      <c r="B9" s="64">
        <f>'[4]Sheet2'!B10/10000</f>
        <v>6.7046</v>
      </c>
      <c r="C9" s="65">
        <f>'[4]Sheet2'!C10/10000</f>
        <v>15.3131</v>
      </c>
      <c r="D9" s="66">
        <f>ROUND('[4]Sheet2'!$E10,1)</f>
        <v>7.9</v>
      </c>
      <c r="E9" s="62"/>
    </row>
    <row r="10" spans="1:5" ht="26.25" customHeight="1">
      <c r="A10" s="67" t="s">
        <v>199</v>
      </c>
      <c r="B10" s="64">
        <f>'[4]Sheet2'!B11/10000</f>
        <v>20.7094</v>
      </c>
      <c r="C10" s="65">
        <f>'[4]Sheet2'!C11/10000</f>
        <v>37.0232</v>
      </c>
      <c r="D10" s="66">
        <f>ROUND('[4]Sheet2'!$E11,1)</f>
        <v>24.8</v>
      </c>
      <c r="E10" s="62"/>
    </row>
    <row r="11" spans="1:5" s="51" customFormat="1" ht="26.25" customHeight="1">
      <c r="A11" s="68" t="s">
        <v>200</v>
      </c>
      <c r="B11" s="69">
        <f>'[4]Sheet2'!B12/10000</f>
        <v>33.9808</v>
      </c>
      <c r="C11" s="70">
        <f>'[4]Sheet2'!C12/10000</f>
        <v>85.3171</v>
      </c>
      <c r="D11" s="71">
        <f>ROUND('[4]Sheet2'!$E12,1)</f>
        <v>13.6</v>
      </c>
      <c r="E11" s="62"/>
    </row>
    <row r="12" spans="1:4" ht="26.25" customHeight="1">
      <c r="A12" s="57" t="s">
        <v>201</v>
      </c>
      <c r="B12" s="72" t="s">
        <v>202</v>
      </c>
      <c r="C12" s="73" t="s">
        <v>203</v>
      </c>
      <c r="D12" s="74" t="s">
        <v>204</v>
      </c>
    </row>
    <row r="13" spans="1:4" ht="26.25" customHeight="1">
      <c r="A13" s="224" t="s">
        <v>205</v>
      </c>
      <c r="B13" s="75">
        <f>'[5]Sheet1'!$C6/10000</f>
        <v>3180.686992154</v>
      </c>
      <c r="C13" s="76">
        <f>'[5]Sheet1'!D6/10000</f>
        <v>3067.1176965168</v>
      </c>
      <c r="D13" s="77">
        <f>'[5]Sheet1'!$F$6</f>
        <v>13.003843079960049</v>
      </c>
    </row>
    <row r="14" spans="1:4" ht="26.25" customHeight="1">
      <c r="A14" s="63" t="s">
        <v>206</v>
      </c>
      <c r="B14" s="64">
        <f>'[5]Sheet1'!$C7/10000</f>
        <v>2078.6811013039</v>
      </c>
      <c r="C14" s="65">
        <f>'[5]Sheet1'!D7/10000</f>
        <v>1929.2040476298</v>
      </c>
      <c r="D14" s="66">
        <f>ROUND('[5]Sheet1'!F7,1)</f>
        <v>14.4</v>
      </c>
    </row>
    <row r="15" spans="1:4" ht="26.25" customHeight="1">
      <c r="A15" s="63" t="s">
        <v>207</v>
      </c>
      <c r="B15" s="64">
        <f>'[5]Sheet1'!$C8/10000</f>
        <v>608.4959646177999</v>
      </c>
      <c r="C15" s="65">
        <f>'[5]Sheet1'!D8/10000</f>
        <v>586.6601952582</v>
      </c>
      <c r="D15" s="66">
        <f>ROUND('[5]Sheet1'!F8,1)</f>
        <v>20.2</v>
      </c>
    </row>
    <row r="16" spans="1:4" ht="26.25" customHeight="1">
      <c r="A16" s="63" t="s">
        <v>208</v>
      </c>
      <c r="B16" s="64">
        <f>'[5]Sheet1'!$C9/10000</f>
        <v>43.14271049</v>
      </c>
      <c r="C16" s="65">
        <f>'[5]Sheet1'!D9/10000</f>
        <v>80.9310567224</v>
      </c>
      <c r="D16" s="66">
        <f>ROUND('[5]Sheet1'!F9,1)</f>
        <v>-34.2</v>
      </c>
    </row>
    <row r="17" spans="1:4" ht="26.25" customHeight="1">
      <c r="A17" s="63" t="s">
        <v>209</v>
      </c>
      <c r="B17" s="64">
        <f>'[5]Sheet1'!$C10/10000</f>
        <v>429.00947362090005</v>
      </c>
      <c r="C17" s="65">
        <f>'[5]Sheet1'!D10/10000</f>
        <v>448.5749615519</v>
      </c>
      <c r="D17" s="66">
        <f>ROUND('[5]Sheet1'!F10,1)</f>
        <v>1.2</v>
      </c>
    </row>
    <row r="18" spans="1:4" ht="26.25" customHeight="1">
      <c r="A18" s="63" t="s">
        <v>210</v>
      </c>
      <c r="B18" s="64">
        <f>'[5]Sheet1'!$C11/10000</f>
        <v>20.309448996100002</v>
      </c>
      <c r="C18" s="65">
        <f>'[5]Sheet1'!D11/10000</f>
        <v>20.7812273171</v>
      </c>
      <c r="D18" s="66">
        <f>ROUND('[5]Sheet1'!F11,1)</f>
        <v>3235.4</v>
      </c>
    </row>
    <row r="19" spans="1:4" ht="26.25" customHeight="1">
      <c r="A19" s="78" t="s">
        <v>211</v>
      </c>
      <c r="B19" s="75">
        <f>'[5]Sheet1'!$C12/10000</f>
        <v>2601.9044127026</v>
      </c>
      <c r="C19" s="76">
        <f>'[5]Sheet1'!D12/10000</f>
        <v>2465.1339974751</v>
      </c>
      <c r="D19" s="77">
        <f>'[5]Sheet1'!$F$12</f>
        <v>25.741844985654268</v>
      </c>
    </row>
    <row r="20" spans="1:4" ht="26.25" customHeight="1">
      <c r="A20" s="63" t="s">
        <v>212</v>
      </c>
      <c r="B20" s="64">
        <f>'[5]Sheet1'!$C13/10000</f>
        <v>589.4634414416</v>
      </c>
      <c r="C20" s="65">
        <f>'[5]Sheet1'!D13/10000</f>
        <v>554.6135535353001</v>
      </c>
      <c r="D20" s="66">
        <f>ROUND('[5]Sheet1'!F13,1)</f>
        <v>33</v>
      </c>
    </row>
    <row r="21" spans="1:4" ht="26.25" customHeight="1">
      <c r="A21" s="79" t="s">
        <v>213</v>
      </c>
      <c r="B21" s="69">
        <f>'[5]Sheet1'!$C14/10000</f>
        <v>1955.4733478211</v>
      </c>
      <c r="C21" s="70">
        <f>'[5]Sheet1'!D14/10000</f>
        <v>1859.4682283379004</v>
      </c>
      <c r="D21" s="71">
        <f>ROUND('[5]Sheet1'!F14,1)</f>
        <v>23</v>
      </c>
    </row>
    <row r="22" spans="1:4" ht="17.25">
      <c r="A22" s="41" t="s">
        <v>214</v>
      </c>
      <c r="B22" s="55"/>
      <c r="C22" s="55"/>
      <c r="D22" s="80"/>
    </row>
  </sheetData>
  <sheetProtection/>
  <mergeCells count="1">
    <mergeCell ref="A1:D1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23"/>
  <sheetViews>
    <sheetView zoomScalePageLayoutView="0" workbookViewId="0" topLeftCell="A1">
      <selection activeCell="A2" sqref="A2:D2"/>
    </sheetView>
  </sheetViews>
  <sheetFormatPr defaultColWidth="9.00390625" defaultRowHeight="14.25"/>
  <cols>
    <col min="1" max="1" width="25.50390625" style="43" bestFit="1" customWidth="1"/>
    <col min="2" max="2" width="8.875" style="43" bestFit="1" customWidth="1"/>
    <col min="3" max="3" width="8.875" style="230" bestFit="1" customWidth="1"/>
    <col min="4" max="4" width="12.625" style="230" customWidth="1"/>
    <col min="5" max="5" width="8.875" style="43" bestFit="1" customWidth="1"/>
    <col min="6" max="16384" width="8.875" style="43" customWidth="1"/>
  </cols>
  <sheetData>
    <row r="2" spans="1:4" ht="19.5" customHeight="1">
      <c r="A2" s="304" t="s">
        <v>215</v>
      </c>
      <c r="B2" s="304"/>
      <c r="C2" s="304"/>
      <c r="D2" s="304"/>
    </row>
    <row r="4" spans="1:4" ht="15.75">
      <c r="A4" s="264" t="s">
        <v>201</v>
      </c>
      <c r="B4" s="265" t="s">
        <v>145</v>
      </c>
      <c r="C4" s="262" t="s">
        <v>280</v>
      </c>
      <c r="D4" s="263"/>
    </row>
    <row r="5" spans="1:4" ht="15.75">
      <c r="A5" s="264"/>
      <c r="B5" s="265"/>
      <c r="C5" s="44" t="s">
        <v>17</v>
      </c>
      <c r="D5" s="45" t="s">
        <v>18</v>
      </c>
    </row>
    <row r="6" spans="1:4" ht="15.75">
      <c r="A6" s="46" t="s">
        <v>216</v>
      </c>
      <c r="B6" s="44" t="s">
        <v>217</v>
      </c>
      <c r="C6" s="47">
        <f>'[8]Sheet1'!$E3</f>
        <v>5891</v>
      </c>
      <c r="D6" s="48">
        <f>'[8]Sheet1'!$G3*100</f>
        <v>106.70175438596492</v>
      </c>
    </row>
    <row r="7" spans="1:4" ht="15.75">
      <c r="A7" s="49" t="s">
        <v>218</v>
      </c>
      <c r="B7" s="44" t="s">
        <v>217</v>
      </c>
      <c r="C7" s="47">
        <f>'[8]Sheet1'!$E4</f>
        <v>1795</v>
      </c>
      <c r="D7" s="48">
        <f>'[8]Sheet1'!$G4*100</f>
        <v>73.26254826254826</v>
      </c>
    </row>
    <row r="8" spans="1:4" ht="15.75">
      <c r="A8" s="49" t="s">
        <v>219</v>
      </c>
      <c r="B8" s="44" t="s">
        <v>217</v>
      </c>
      <c r="C8" s="47">
        <f>'[8]Sheet1'!$E5</f>
        <v>4</v>
      </c>
      <c r="D8" s="48" t="s">
        <v>281</v>
      </c>
    </row>
    <row r="9" spans="1:4" ht="15.75">
      <c r="A9" s="50" t="s">
        <v>220</v>
      </c>
      <c r="B9" s="44" t="s">
        <v>217</v>
      </c>
      <c r="C9" s="47">
        <f>'[8]Sheet1'!$E6</f>
        <v>4092</v>
      </c>
      <c r="D9" s="48">
        <f>'[8]Sheet1'!$G6*100</f>
        <v>125.57883131201764</v>
      </c>
    </row>
    <row r="10" spans="1:4" ht="15.75">
      <c r="A10" s="46" t="s">
        <v>221</v>
      </c>
      <c r="B10" s="44" t="s">
        <v>217</v>
      </c>
      <c r="C10" s="228">
        <v>4478</v>
      </c>
      <c r="D10" s="229">
        <v>17.409543786051394</v>
      </c>
    </row>
    <row r="11" spans="1:4" ht="15.75">
      <c r="A11" s="50" t="s">
        <v>222</v>
      </c>
      <c r="B11" s="44" t="s">
        <v>217</v>
      </c>
      <c r="C11" s="228">
        <v>1718</v>
      </c>
      <c r="D11" s="229">
        <v>18.31955922865014</v>
      </c>
    </row>
    <row r="12" spans="1:4" ht="15.75">
      <c r="A12" s="50" t="s">
        <v>223</v>
      </c>
      <c r="B12" s="44" t="s">
        <v>217</v>
      </c>
      <c r="C12" s="228">
        <v>1001</v>
      </c>
      <c r="D12" s="229">
        <v>14.269406392694073</v>
      </c>
    </row>
    <row r="13" spans="1:4" ht="15.75">
      <c r="A13" s="50" t="s">
        <v>224</v>
      </c>
      <c r="B13" s="44" t="s">
        <v>217</v>
      </c>
      <c r="C13" s="228">
        <v>978</v>
      </c>
      <c r="D13" s="229">
        <v>27.34375</v>
      </c>
    </row>
    <row r="14" spans="1:4" ht="15.75">
      <c r="A14" s="50" t="s">
        <v>225</v>
      </c>
      <c r="B14" s="44" t="s">
        <v>217</v>
      </c>
      <c r="C14" s="228">
        <v>330</v>
      </c>
      <c r="D14" s="229">
        <v>8.910891089108919</v>
      </c>
    </row>
    <row r="15" spans="1:4" ht="15.75">
      <c r="A15" s="50" t="s">
        <v>226</v>
      </c>
      <c r="B15" s="44" t="s">
        <v>217</v>
      </c>
      <c r="C15" s="228">
        <v>451</v>
      </c>
      <c r="D15" s="229">
        <v>8.674698795180724</v>
      </c>
    </row>
    <row r="16" spans="1:4" ht="15.75">
      <c r="A16" s="46" t="s">
        <v>227</v>
      </c>
      <c r="B16" s="44" t="s">
        <v>217</v>
      </c>
      <c r="C16" s="228">
        <v>21</v>
      </c>
      <c r="D16" s="231">
        <v>950</v>
      </c>
    </row>
    <row r="17" spans="1:4" ht="15.75">
      <c r="A17" s="50" t="s">
        <v>222</v>
      </c>
      <c r="B17" s="44" t="s">
        <v>217</v>
      </c>
      <c r="C17" s="228">
        <v>10</v>
      </c>
      <c r="D17" s="231">
        <v>400</v>
      </c>
    </row>
    <row r="18" spans="1:4" ht="15.75">
      <c r="A18" s="50" t="s">
        <v>223</v>
      </c>
      <c r="B18" s="44" t="s">
        <v>217</v>
      </c>
      <c r="C18" s="228">
        <v>2</v>
      </c>
      <c r="D18" s="229" t="s">
        <v>281</v>
      </c>
    </row>
    <row r="19" spans="1:4" ht="15.75">
      <c r="A19" s="50" t="s">
        <v>224</v>
      </c>
      <c r="B19" s="44" t="s">
        <v>217</v>
      </c>
      <c r="C19" s="228">
        <v>5</v>
      </c>
      <c r="D19" s="229" t="s">
        <v>281</v>
      </c>
    </row>
    <row r="20" spans="1:4" ht="15.75">
      <c r="A20" s="50" t="s">
        <v>225</v>
      </c>
      <c r="B20" s="44" t="s">
        <v>217</v>
      </c>
      <c r="C20" s="228">
        <v>2</v>
      </c>
      <c r="D20" s="229" t="s">
        <v>281</v>
      </c>
    </row>
    <row r="21" spans="1:4" ht="15.75">
      <c r="A21" s="50" t="s">
        <v>226</v>
      </c>
      <c r="B21" s="44" t="s">
        <v>217</v>
      </c>
      <c r="C21" s="228">
        <v>2</v>
      </c>
      <c r="D21" s="229" t="s">
        <v>281</v>
      </c>
    </row>
    <row r="23" spans="1:4" s="42" customFormat="1" ht="15.75">
      <c r="A23" s="42" t="s">
        <v>228</v>
      </c>
      <c r="C23" s="115"/>
      <c r="D23" s="115"/>
    </row>
  </sheetData>
  <sheetProtection/>
  <mergeCells count="4">
    <mergeCell ref="A2:D2"/>
    <mergeCell ref="C4:D4"/>
    <mergeCell ref="A4:A5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D1"/>
    </sheetView>
  </sheetViews>
  <sheetFormatPr defaultColWidth="8.00390625" defaultRowHeight="14.25"/>
  <cols>
    <col min="1" max="1" width="33.25390625" style="0" customWidth="1"/>
    <col min="2" max="2" width="15.50390625" style="0" customWidth="1"/>
    <col min="3" max="4" width="11.50390625" style="0" customWidth="1"/>
    <col min="5" max="5" width="8.25390625" style="24" bestFit="1" customWidth="1"/>
  </cols>
  <sheetData>
    <row r="1" spans="1:4" ht="24.75">
      <c r="A1" s="291" t="s">
        <v>229</v>
      </c>
      <c r="B1" s="291"/>
      <c r="C1" s="291"/>
      <c r="D1" s="291"/>
    </row>
    <row r="3" spans="1:4" ht="17.25">
      <c r="A3" s="25"/>
      <c r="B3" s="266" t="s">
        <v>230</v>
      </c>
      <c r="C3" s="266"/>
      <c r="D3" s="266"/>
    </row>
    <row r="4" spans="1:5" s="22" customFormat="1" ht="35.25">
      <c r="A4" s="26" t="s">
        <v>231</v>
      </c>
      <c r="B4" s="27" t="s">
        <v>232</v>
      </c>
      <c r="C4" s="28" t="s">
        <v>233</v>
      </c>
      <c r="D4" s="29" t="s">
        <v>234</v>
      </c>
      <c r="E4" s="30"/>
    </row>
    <row r="5" spans="1:6" s="23" customFormat="1" ht="26.25" customHeight="1">
      <c r="A5" s="31" t="s">
        <v>235</v>
      </c>
      <c r="B5" s="32">
        <f>'[6]CPI (2)'!$B9</f>
        <v>100.401947</v>
      </c>
      <c r="C5" s="33">
        <f>'[6]CPI (2)'!$C9</f>
        <v>99.56373023</v>
      </c>
      <c r="D5" s="34">
        <f>'[6]CPI (2)'!$D9</f>
        <v>99.55182009</v>
      </c>
      <c r="E5" s="35"/>
      <c r="F5" s="35"/>
    </row>
    <row r="6" spans="1:5" s="23" customFormat="1" ht="26.25" customHeight="1">
      <c r="A6" s="36" t="s">
        <v>236</v>
      </c>
      <c r="B6" s="32">
        <f>'[6]CPI (2)'!$B10</f>
        <v>101.07333382</v>
      </c>
      <c r="C6" s="33">
        <f>'[6]CPI (2)'!$C10</f>
        <v>100.69862338</v>
      </c>
      <c r="D6" s="34">
        <f>'[6]CPI (2)'!$D10</f>
        <v>101.28608396</v>
      </c>
      <c r="E6" s="35"/>
    </row>
    <row r="7" spans="1:5" s="23" customFormat="1" ht="26.25" customHeight="1">
      <c r="A7" s="36" t="s">
        <v>237</v>
      </c>
      <c r="B7" s="37">
        <f>'[6]CPI (2)'!$B18</f>
        <v>99.75993099</v>
      </c>
      <c r="C7" s="38">
        <f>'[6]CPI (2)'!$C18</f>
        <v>99.52525835</v>
      </c>
      <c r="D7" s="39">
        <f>'[6]CPI (2)'!$D18</f>
        <v>99.64501049</v>
      </c>
      <c r="E7" s="35"/>
    </row>
    <row r="8" spans="1:5" s="23" customFormat="1" ht="26.25" customHeight="1">
      <c r="A8" s="36" t="s">
        <v>238</v>
      </c>
      <c r="B8" s="37">
        <f>'[6]CPI (2)'!$B19</f>
        <v>100.01266414</v>
      </c>
      <c r="C8" s="38">
        <f>'[6]CPI (2)'!$C19</f>
        <v>97.19088299</v>
      </c>
      <c r="D8" s="39">
        <f>'[6]CPI (2)'!$D19</f>
        <v>97.08270912</v>
      </c>
      <c r="E8" s="35"/>
    </row>
    <row r="9" spans="1:5" s="23" customFormat="1" ht="26.25" customHeight="1">
      <c r="A9" s="36" t="s">
        <v>239</v>
      </c>
      <c r="B9" s="37">
        <f>'[6]CPI (2)'!$B20</f>
        <v>99.86747204</v>
      </c>
      <c r="C9" s="38">
        <f>'[6]CPI (2)'!$C20</f>
        <v>99.83810006</v>
      </c>
      <c r="D9" s="39">
        <f>'[6]CPI (2)'!$D20</f>
        <v>100.04707666</v>
      </c>
      <c r="E9" s="35"/>
    </row>
    <row r="10" spans="1:5" s="23" customFormat="1" ht="26.25" customHeight="1">
      <c r="A10" s="36" t="s">
        <v>240</v>
      </c>
      <c r="B10" s="37">
        <f>'[6]CPI (2)'!$B21</f>
        <v>100.93737375</v>
      </c>
      <c r="C10" s="38">
        <f>'[6]CPI (2)'!$C21</f>
        <v>98.59260153</v>
      </c>
      <c r="D10" s="39">
        <f>'[6]CPI (2)'!$D21</f>
        <v>97.21663446</v>
      </c>
      <c r="E10" s="35"/>
    </row>
    <row r="11" spans="1:5" s="23" customFormat="1" ht="26.25" customHeight="1">
      <c r="A11" s="36" t="s">
        <v>241</v>
      </c>
      <c r="B11" s="37">
        <f>'[6]CPI (2)'!$B22</f>
        <v>99.99326145</v>
      </c>
      <c r="C11" s="38">
        <f>'[6]CPI (2)'!$C22</f>
        <v>100.01276054</v>
      </c>
      <c r="D11" s="39">
        <f>'[6]CPI (2)'!$D22</f>
        <v>100.01169457</v>
      </c>
      <c r="E11" s="35"/>
    </row>
    <row r="12" spans="1:5" s="23" customFormat="1" ht="26.25" customHeight="1">
      <c r="A12" s="36" t="s">
        <v>242</v>
      </c>
      <c r="B12" s="37">
        <f>'[6]CPI (2)'!$B23</f>
        <v>100</v>
      </c>
      <c r="C12" s="38">
        <f>'[6]CPI (2)'!$C23</f>
        <v>103.82222074</v>
      </c>
      <c r="D12" s="39">
        <f>'[6]CPI (2)'!$D23</f>
        <v>103.86011773</v>
      </c>
      <c r="E12" s="35"/>
    </row>
    <row r="13" spans="1:5" s="23" customFormat="1" ht="26.25" customHeight="1">
      <c r="A13" s="36" t="s">
        <v>243</v>
      </c>
      <c r="B13" s="37">
        <f>'[6]CPI (2)'!$B24</f>
        <v>99.76366652</v>
      </c>
      <c r="C13" s="38">
        <f>'[6]CPI (2)'!$C24</f>
        <v>98.62453645</v>
      </c>
      <c r="D13" s="39">
        <f>'[6]CPI (2)'!$D24</f>
        <v>98.70541613</v>
      </c>
      <c r="E13" s="35"/>
    </row>
    <row r="14" spans="1:5" s="23" customFormat="1" ht="26.25" customHeight="1">
      <c r="A14" s="40" t="s">
        <v>244</v>
      </c>
      <c r="B14" s="207">
        <f>'[6]CPI (2)'!$B25</f>
        <v>100.49196967</v>
      </c>
      <c r="C14" s="208">
        <f>'[6]CPI (2)'!$C25</f>
        <v>99.84966441</v>
      </c>
      <c r="D14" s="112">
        <f>'[6]CPI (2)'!$D25</f>
        <v>99.66255564</v>
      </c>
      <c r="E14" s="35"/>
    </row>
    <row r="15" ht="15.75">
      <c r="A15" s="41" t="s">
        <v>245</v>
      </c>
    </row>
  </sheetData>
  <sheetProtection/>
  <mergeCells count="2">
    <mergeCell ref="A1:D1"/>
    <mergeCell ref="B3:D3"/>
  </mergeCells>
  <printOptions horizontalCentered="1"/>
  <pageMargins left="0.75" right="0.75" top="0.8300000000000001" bottom="0.98" header="0.51" footer="0.5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5"/>
  <sheetViews>
    <sheetView zoomScale="70" zoomScaleNormal="70" zoomScalePageLayoutView="0" workbookViewId="0" topLeftCell="A1">
      <selection activeCell="Q12" sqref="Q12"/>
    </sheetView>
  </sheetViews>
  <sheetFormatPr defaultColWidth="8.00390625" defaultRowHeight="14.25"/>
  <cols>
    <col min="1" max="1" width="15.00390625" style="3" customWidth="1"/>
    <col min="2" max="2" width="9.125" style="4" customWidth="1"/>
    <col min="3" max="3" width="10.00390625" style="4" customWidth="1"/>
    <col min="4" max="7" width="9.75390625" style="5" customWidth="1"/>
    <col min="8" max="8" width="11.25390625" style="6" customWidth="1"/>
    <col min="9" max="9" width="8.00390625" style="5" customWidth="1"/>
    <col min="10" max="10" width="6.75390625" style="5" customWidth="1"/>
    <col min="11" max="11" width="13.75390625" style="7" customWidth="1"/>
    <col min="12" max="12" width="9.50390625" style="8" customWidth="1"/>
    <col min="13" max="13" width="7.50390625" style="8" bestFit="1" customWidth="1"/>
    <col min="14" max="14" width="12.375" style="7" customWidth="1"/>
    <col min="15" max="16" width="8.50390625" style="9" customWidth="1"/>
    <col min="17" max="17" width="10.50390625" style="51" customWidth="1"/>
    <col min="18" max="18" width="10.875" style="0" customWidth="1"/>
  </cols>
  <sheetData>
    <row r="1" ht="27.75" customHeight="1"/>
    <row r="2" spans="1:18" ht="33" customHeight="1">
      <c r="A2" s="268" t="s">
        <v>275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</row>
    <row r="3" spans="1:18" s="311" customFormat="1" ht="26.25" customHeight="1">
      <c r="A3" s="305"/>
      <c r="B3" s="306" t="s">
        <v>246</v>
      </c>
      <c r="C3" s="306"/>
      <c r="D3" s="307" t="s">
        <v>27</v>
      </c>
      <c r="E3" s="308"/>
      <c r="F3" s="269"/>
      <c r="G3" s="270"/>
      <c r="H3" s="307" t="s">
        <v>33</v>
      </c>
      <c r="I3" s="307"/>
      <c r="J3" s="307"/>
      <c r="K3" s="307" t="s">
        <v>247</v>
      </c>
      <c r="L3" s="307"/>
      <c r="M3" s="307"/>
      <c r="N3" s="307" t="s">
        <v>11</v>
      </c>
      <c r="O3" s="307"/>
      <c r="P3" s="307"/>
      <c r="Q3" s="309" t="s">
        <v>248</v>
      </c>
      <c r="R3" s="310"/>
    </row>
    <row r="4" spans="1:18" s="315" customFormat="1" ht="32.25" customHeight="1">
      <c r="A4" s="305"/>
      <c r="B4" s="306"/>
      <c r="C4" s="306"/>
      <c r="D4" s="307"/>
      <c r="E4" s="308"/>
      <c r="F4" s="308" t="s">
        <v>249</v>
      </c>
      <c r="G4" s="312"/>
      <c r="H4" s="307"/>
      <c r="I4" s="307"/>
      <c r="J4" s="307"/>
      <c r="K4" s="307"/>
      <c r="L4" s="307"/>
      <c r="M4" s="307"/>
      <c r="N4" s="307"/>
      <c r="O4" s="307"/>
      <c r="P4" s="307"/>
      <c r="Q4" s="313"/>
      <c r="R4" s="314"/>
    </row>
    <row r="5" spans="1:18" s="1" customFormat="1" ht="37.5" customHeight="1">
      <c r="A5" s="10"/>
      <c r="B5" s="11" t="s">
        <v>250</v>
      </c>
      <c r="C5" s="11" t="s">
        <v>251</v>
      </c>
      <c r="D5" s="11" t="s">
        <v>18</v>
      </c>
      <c r="E5" s="11" t="s">
        <v>251</v>
      </c>
      <c r="F5" s="12" t="s">
        <v>156</v>
      </c>
      <c r="G5" s="12" t="s">
        <v>251</v>
      </c>
      <c r="H5" s="13" t="s">
        <v>165</v>
      </c>
      <c r="I5" s="11" t="s">
        <v>18</v>
      </c>
      <c r="J5" s="11" t="s">
        <v>251</v>
      </c>
      <c r="K5" s="13" t="s">
        <v>165</v>
      </c>
      <c r="L5" s="11" t="s">
        <v>18</v>
      </c>
      <c r="M5" s="11" t="s">
        <v>251</v>
      </c>
      <c r="N5" s="13" t="s">
        <v>165</v>
      </c>
      <c r="O5" s="11" t="s">
        <v>18</v>
      </c>
      <c r="P5" s="19" t="s">
        <v>251</v>
      </c>
      <c r="Q5" s="11" t="s">
        <v>252</v>
      </c>
      <c r="R5" s="11" t="s">
        <v>253</v>
      </c>
    </row>
    <row r="6" spans="1:18" s="2" customFormat="1" ht="37.5" customHeight="1">
      <c r="A6" s="14" t="s">
        <v>96</v>
      </c>
      <c r="B6" s="15">
        <f>'[1]Sheet1'!$G5</f>
        <v>9.8</v>
      </c>
      <c r="C6" s="15" t="s">
        <v>26</v>
      </c>
      <c r="D6" s="15">
        <f>'[10]1-2月'!$D4</f>
        <v>11.061861215707353</v>
      </c>
      <c r="E6" s="15" t="s">
        <v>26</v>
      </c>
      <c r="F6" s="15">
        <f>'[11]T101635_1'!$E6</f>
        <v>10.4</v>
      </c>
      <c r="G6" s="15" t="s">
        <v>26</v>
      </c>
      <c r="H6" s="16">
        <f>'[3]Sheet1'!$B5/10000</f>
        <v>268.9394352568178</v>
      </c>
      <c r="I6" s="15">
        <f>'[3]Sheet1'!$C5</f>
        <v>24.4</v>
      </c>
      <c r="J6" s="15" t="s">
        <v>26</v>
      </c>
      <c r="K6" s="16">
        <f>'[4]Sheet1'!$B3/10000</f>
        <v>69.2143</v>
      </c>
      <c r="L6" s="15">
        <f>'[4]Sheet1'!$C3</f>
        <v>16.138390909518023</v>
      </c>
      <c r="M6" s="15" t="s">
        <v>26</v>
      </c>
      <c r="N6" s="16">
        <f>'[4]Sheet1'!$D3/10000</f>
        <v>28.8259</v>
      </c>
      <c r="O6" s="15">
        <f>'[4]Sheet1'!$E3</f>
        <v>7.811962359558962</v>
      </c>
      <c r="P6" s="20" t="s">
        <v>26</v>
      </c>
      <c r="Q6" s="215">
        <v>21</v>
      </c>
      <c r="R6" s="228">
        <f>R7+R8+R9+R10+R11+R12+R13+R14+R15+R16+R17+R18+R19</f>
        <v>10</v>
      </c>
    </row>
    <row r="7" spans="1:18" s="1" customFormat="1" ht="37.5" customHeight="1">
      <c r="A7" s="17" t="s">
        <v>254</v>
      </c>
      <c r="B7" s="15">
        <f>'[1]Sheet1'!$G6</f>
        <v>6.3</v>
      </c>
      <c r="C7" s="18">
        <f>RANK(B7,$B$7:$B$19,0)</f>
        <v>9</v>
      </c>
      <c r="D7" s="15">
        <f>'[10]1-2月'!$D5</f>
        <v>18.428388746803066</v>
      </c>
      <c r="E7" s="18">
        <f>RANK(D7,$D$7:$D$19,0)</f>
        <v>7</v>
      </c>
      <c r="F7" s="15">
        <f>'[11]T101635_1'!$E7</f>
        <v>26.1</v>
      </c>
      <c r="G7" s="18">
        <f>RANK(F7,$F$7:$F$19)</f>
        <v>4</v>
      </c>
      <c r="H7" s="16">
        <f>'[3]Sheet1'!$B6/10000</f>
        <v>80.1812017634906</v>
      </c>
      <c r="I7" s="15">
        <f>'[3]Sheet1'!$C6</f>
        <v>19.7</v>
      </c>
      <c r="J7" s="18">
        <f>RANK(I7,$I$7:$I$19,0)</f>
        <v>8</v>
      </c>
      <c r="K7" s="16">
        <f>'[4]Sheet1'!$B11/10000</f>
        <v>4.5601</v>
      </c>
      <c r="L7" s="15">
        <f>'[4]Sheet1'!$C11</f>
        <v>2.5640448932772557</v>
      </c>
      <c r="M7" s="18">
        <f>RANK(L7,$L$7:$L$19,0)</f>
        <v>7</v>
      </c>
      <c r="N7" s="16">
        <f>'[4]Sheet1'!$D11/10000</f>
        <v>1.3233</v>
      </c>
      <c r="O7" s="15">
        <f>'[4]Sheet1'!$E11</f>
        <v>2.9324828873677546</v>
      </c>
      <c r="P7" s="21">
        <f>RANK(O7,$O$7:$O$19,0)</f>
        <v>9</v>
      </c>
      <c r="Q7" s="215">
        <v>2</v>
      </c>
      <c r="R7" s="228">
        <v>0</v>
      </c>
    </row>
    <row r="8" spans="1:18" s="1" customFormat="1" ht="37.5" customHeight="1">
      <c r="A8" s="17" t="s">
        <v>99</v>
      </c>
      <c r="B8" s="15">
        <f>'[1]Sheet1'!$G7</f>
        <v>-6.1</v>
      </c>
      <c r="C8" s="18">
        <f aca="true" t="shared" si="0" ref="C8:C19">RANK(B8,$B$7:$B$19,0)</f>
        <v>13</v>
      </c>
      <c r="D8" s="15">
        <f>'[10]1-2月'!$D6</f>
        <v>26.27132867132866</v>
      </c>
      <c r="E8" s="18">
        <f>RANK(D8,$D$7:$D$19,0)</f>
        <v>2</v>
      </c>
      <c r="F8" s="15">
        <f>'[11]T101635_1'!$E8</f>
        <v>18</v>
      </c>
      <c r="G8" s="18">
        <f>RANK(F8,$F$7:$F$19)</f>
        <v>6</v>
      </c>
      <c r="H8" s="16">
        <f>'[3]Sheet1'!$B7/10000</f>
        <v>5.759998660712999</v>
      </c>
      <c r="I8" s="15">
        <f>'[3]Sheet1'!$C7</f>
        <v>15.7</v>
      </c>
      <c r="J8" s="18">
        <f aca="true" t="shared" si="1" ref="J8:J19">RANK(I8,$I$7:$I$19,0)</f>
        <v>11</v>
      </c>
      <c r="K8" s="16">
        <f>'[4]Sheet1'!$B12/10000</f>
        <v>1.8884</v>
      </c>
      <c r="L8" s="15">
        <f>'[4]Sheet1'!$C12</f>
        <v>-15.756602426837972</v>
      </c>
      <c r="M8" s="18">
        <f aca="true" t="shared" si="2" ref="M8:M19">RANK(L8,$L$7:$L$19,0)</f>
        <v>12</v>
      </c>
      <c r="N8" s="16">
        <f>'[4]Sheet1'!$D12/10000</f>
        <v>0.6177</v>
      </c>
      <c r="O8" s="15">
        <f>'[4]Sheet1'!$E12</f>
        <v>-41.66037023044956</v>
      </c>
      <c r="P8" s="21">
        <f aca="true" t="shared" si="3" ref="P8:P19">RANK(O8,$O$7:$O$19,0)</f>
        <v>13</v>
      </c>
      <c r="Q8" s="215">
        <v>1</v>
      </c>
      <c r="R8" s="228">
        <v>0</v>
      </c>
    </row>
    <row r="9" spans="1:18" s="1" customFormat="1" ht="37.5" customHeight="1">
      <c r="A9" s="17" t="s">
        <v>100</v>
      </c>
      <c r="B9" s="15">
        <f>'[1]Sheet1'!$G9</f>
        <v>5</v>
      </c>
      <c r="C9" s="18">
        <f t="shared" si="0"/>
        <v>10</v>
      </c>
      <c r="D9" s="15">
        <f>'[10]1-2月'!$D7</f>
        <v>-20.155339805825236</v>
      </c>
      <c r="E9" s="18">
        <f aca="true" t="shared" si="4" ref="E9:E19">RANK(D9,$D$7:$D$19,0)</f>
        <v>12</v>
      </c>
      <c r="F9" s="15">
        <f>'[11]T101635_1'!$E9</f>
        <v>-30.2</v>
      </c>
      <c r="G9" s="18">
        <f aca="true" t="shared" si="5" ref="G9:G19">RANK(F9,$F$7:$F$19)</f>
        <v>12</v>
      </c>
      <c r="H9" s="16">
        <f>'[3]Sheet1'!$B8/10000</f>
        <v>8.331468498515227</v>
      </c>
      <c r="I9" s="15">
        <f>'[3]Sheet1'!$C8</f>
        <v>9.9</v>
      </c>
      <c r="J9" s="18">
        <f t="shared" si="1"/>
        <v>13</v>
      </c>
      <c r="K9" s="16">
        <f>'[4]Sheet1'!$B13/10000</f>
        <v>0.6993</v>
      </c>
      <c r="L9" s="15">
        <f>'[4]Sheet1'!$C13</f>
        <v>43.29918032786887</v>
      </c>
      <c r="M9" s="18">
        <f t="shared" si="2"/>
        <v>2</v>
      </c>
      <c r="N9" s="16">
        <f>'[4]Sheet1'!$D13/10000</f>
        <v>0.3939</v>
      </c>
      <c r="O9" s="15">
        <f>'[4]Sheet1'!$E13</f>
        <v>60.3827361563518</v>
      </c>
      <c r="P9" s="21">
        <f t="shared" si="3"/>
        <v>3</v>
      </c>
      <c r="Q9" s="215">
        <v>1</v>
      </c>
      <c r="R9" s="228">
        <v>0</v>
      </c>
    </row>
    <row r="10" spans="1:18" s="1" customFormat="1" ht="37.5" customHeight="1">
      <c r="A10" s="17" t="s">
        <v>101</v>
      </c>
      <c r="B10" s="15">
        <f>'[1]Sheet1'!$G10</f>
        <v>12</v>
      </c>
      <c r="C10" s="18">
        <f t="shared" si="0"/>
        <v>6</v>
      </c>
      <c r="D10" s="15">
        <f>'[10]1-2月'!$D12</f>
        <v>13.836382645060127</v>
      </c>
      <c r="E10" s="18">
        <f t="shared" si="4"/>
        <v>8</v>
      </c>
      <c r="F10" s="15">
        <f>'[11]T101635_1'!$E10</f>
        <v>31.9</v>
      </c>
      <c r="G10" s="18">
        <f t="shared" si="5"/>
        <v>3</v>
      </c>
      <c r="H10" s="16">
        <f>'[3]Sheet1'!$B9/10000</f>
        <v>23.153285214592533</v>
      </c>
      <c r="I10" s="15">
        <f>'[3]Sheet1'!$C9</f>
        <v>23.9</v>
      </c>
      <c r="J10" s="18">
        <f t="shared" si="1"/>
        <v>7</v>
      </c>
      <c r="K10" s="16">
        <f>'[4]Sheet1'!$B20/10000</f>
        <v>3.2658</v>
      </c>
      <c r="L10" s="15">
        <f>'[4]Sheet1'!$C20</f>
        <v>10.693827746330868</v>
      </c>
      <c r="M10" s="18">
        <f t="shared" si="2"/>
        <v>5</v>
      </c>
      <c r="N10" s="16">
        <f>'[4]Sheet1'!$D20/10000</f>
        <v>2.1081</v>
      </c>
      <c r="O10" s="15">
        <f>'[4]Sheet1'!$E20</f>
        <v>21.56738365722852</v>
      </c>
      <c r="P10" s="21">
        <f t="shared" si="3"/>
        <v>5</v>
      </c>
      <c r="Q10" s="215">
        <v>3</v>
      </c>
      <c r="R10" s="228">
        <v>1</v>
      </c>
    </row>
    <row r="11" spans="1:18" s="1" customFormat="1" ht="37.5" customHeight="1">
      <c r="A11" s="17" t="s">
        <v>102</v>
      </c>
      <c r="B11" s="15">
        <f>'[1]Sheet1'!$G11</f>
        <v>7.4</v>
      </c>
      <c r="C11" s="18">
        <f t="shared" si="0"/>
        <v>8</v>
      </c>
      <c r="D11" s="15">
        <f>'[10]1-2月'!$D13</f>
        <v>-1.7230046948356659</v>
      </c>
      <c r="E11" s="18">
        <f t="shared" si="4"/>
        <v>10</v>
      </c>
      <c r="F11" s="15">
        <f>'[11]T101635_1'!$E11</f>
        <v>-9.9</v>
      </c>
      <c r="G11" s="18">
        <f t="shared" si="5"/>
        <v>10</v>
      </c>
      <c r="H11" s="16">
        <f>'[3]Sheet1'!$B10/10000</f>
        <v>20.766624350712753</v>
      </c>
      <c r="I11" s="15">
        <f>'[3]Sheet1'!$C10</f>
        <v>26.7</v>
      </c>
      <c r="J11" s="18">
        <f t="shared" si="1"/>
        <v>6</v>
      </c>
      <c r="K11" s="16">
        <f>'[4]Sheet1'!$B19/10000</f>
        <v>2.0343</v>
      </c>
      <c r="L11" s="15">
        <f>'[4]Sheet1'!$C19</f>
        <v>2.036414706324919</v>
      </c>
      <c r="M11" s="18">
        <f t="shared" si="2"/>
        <v>8</v>
      </c>
      <c r="N11" s="16">
        <f>'[4]Sheet1'!$D19/10000</f>
        <v>1.0895</v>
      </c>
      <c r="O11" s="15">
        <f>'[4]Sheet1'!$E19</f>
        <v>-10.18877256615282</v>
      </c>
      <c r="P11" s="21">
        <f t="shared" si="3"/>
        <v>11</v>
      </c>
      <c r="Q11" s="215">
        <v>0</v>
      </c>
      <c r="R11" s="228">
        <v>0</v>
      </c>
    </row>
    <row r="12" spans="1:18" s="1" customFormat="1" ht="37.5" customHeight="1">
      <c r="A12" s="17" t="s">
        <v>103</v>
      </c>
      <c r="B12" s="15">
        <f>'[1]Sheet1'!$G12</f>
        <v>14.2</v>
      </c>
      <c r="C12" s="18">
        <f t="shared" si="0"/>
        <v>3</v>
      </c>
      <c r="D12" s="15">
        <f>'[10]1-2月'!$D14</f>
        <v>68.7185761957731</v>
      </c>
      <c r="E12" s="18">
        <f t="shared" si="4"/>
        <v>1</v>
      </c>
      <c r="F12" s="15">
        <f>'[11]T101635_1'!$E12</f>
        <v>166.2</v>
      </c>
      <c r="G12" s="18">
        <f t="shared" si="5"/>
        <v>1</v>
      </c>
      <c r="H12" s="16">
        <f>'[3]Sheet1'!$B11/10000</f>
        <v>21.550945064904575</v>
      </c>
      <c r="I12" s="15">
        <f>'[3]Sheet1'!$C11</f>
        <v>41.2</v>
      </c>
      <c r="J12" s="18">
        <f t="shared" si="1"/>
        <v>3</v>
      </c>
      <c r="K12" s="16">
        <f>'[4]Sheet1'!$B17/10000</f>
        <v>6.8272</v>
      </c>
      <c r="L12" s="15">
        <f>'[4]Sheet1'!$C17</f>
        <v>1.8255578093306184</v>
      </c>
      <c r="M12" s="18">
        <f t="shared" si="2"/>
        <v>9</v>
      </c>
      <c r="N12" s="16">
        <f>'[4]Sheet1'!$D17/10000</f>
        <v>5.36</v>
      </c>
      <c r="O12" s="15">
        <f>'[4]Sheet1'!$E17</f>
        <v>3.825665859564168</v>
      </c>
      <c r="P12" s="21">
        <f t="shared" si="3"/>
        <v>8</v>
      </c>
      <c r="Q12" s="215">
        <v>5</v>
      </c>
      <c r="R12" s="228">
        <v>4</v>
      </c>
    </row>
    <row r="13" spans="1:18" s="1" customFormat="1" ht="37.5" customHeight="1">
      <c r="A13" s="17" t="s">
        <v>104</v>
      </c>
      <c r="B13" s="15">
        <f>'[1]Sheet1'!$G$13</f>
        <v>12.5</v>
      </c>
      <c r="C13" s="18">
        <f t="shared" si="0"/>
        <v>5</v>
      </c>
      <c r="D13" s="15">
        <f>'[10]1-2月'!$D15</f>
        <v>18.887713997985898</v>
      </c>
      <c r="E13" s="18">
        <f t="shared" si="4"/>
        <v>6</v>
      </c>
      <c r="F13" s="15">
        <f>'[11]T101635_1'!$E13</f>
        <v>4.9</v>
      </c>
      <c r="G13" s="18">
        <f t="shared" si="5"/>
        <v>8</v>
      </c>
      <c r="H13" s="16">
        <f>'[3]Sheet1'!$B12/10000</f>
        <v>23.55076977084114</v>
      </c>
      <c r="I13" s="15">
        <f>'[3]Sheet1'!$C12</f>
        <v>17.2</v>
      </c>
      <c r="J13" s="18">
        <f t="shared" si="1"/>
        <v>10</v>
      </c>
      <c r="K13" s="16">
        <f>'[4]Sheet1'!$B16/10000</f>
        <v>3.9845</v>
      </c>
      <c r="L13" s="15">
        <f>'[4]Sheet1'!$C16</f>
        <v>-3.8187655393825253</v>
      </c>
      <c r="M13" s="18">
        <f t="shared" si="2"/>
        <v>10</v>
      </c>
      <c r="N13" s="16">
        <f>'[4]Sheet1'!$D16/10000</f>
        <v>2.279</v>
      </c>
      <c r="O13" s="15">
        <f>'[4]Sheet1'!$E16</f>
        <v>8.348388323666441</v>
      </c>
      <c r="P13" s="21">
        <f t="shared" si="3"/>
        <v>7</v>
      </c>
      <c r="Q13" s="215">
        <v>3</v>
      </c>
      <c r="R13" s="228">
        <v>3</v>
      </c>
    </row>
    <row r="14" spans="1:18" s="1" customFormat="1" ht="37.5" customHeight="1">
      <c r="A14" s="17" t="s">
        <v>105</v>
      </c>
      <c r="B14" s="15">
        <f>'[1]Sheet1'!$G14</f>
        <v>13.4</v>
      </c>
      <c r="C14" s="18">
        <f t="shared" si="0"/>
        <v>4</v>
      </c>
      <c r="D14" s="15">
        <f>'[10]1-2月'!$D16</f>
        <v>7.99841143764894</v>
      </c>
      <c r="E14" s="18">
        <f t="shared" si="4"/>
        <v>9</v>
      </c>
      <c r="F14" s="15">
        <f>'[11]T101635_1'!$E14</f>
        <v>4.8</v>
      </c>
      <c r="G14" s="18">
        <f t="shared" si="5"/>
        <v>9</v>
      </c>
      <c r="H14" s="16">
        <f>'[3]Sheet1'!$B13/10000</f>
        <v>21.44334169740703</v>
      </c>
      <c r="I14" s="15">
        <f>'[3]Sheet1'!$C13</f>
        <v>44.6</v>
      </c>
      <c r="J14" s="18">
        <f t="shared" si="1"/>
        <v>2</v>
      </c>
      <c r="K14" s="16">
        <f>'[4]Sheet1'!$B15/10000</f>
        <v>3.3136</v>
      </c>
      <c r="L14" s="15">
        <f>'[4]Sheet1'!$C15</f>
        <v>83.98667406996114</v>
      </c>
      <c r="M14" s="18">
        <f t="shared" si="2"/>
        <v>1</v>
      </c>
      <c r="N14" s="16">
        <f>'[4]Sheet1'!$D15/10000</f>
        <v>1.8935</v>
      </c>
      <c r="O14" s="15">
        <f>'[4]Sheet1'!$E15</f>
        <v>80.12747336377473</v>
      </c>
      <c r="P14" s="21">
        <f t="shared" si="3"/>
        <v>1</v>
      </c>
      <c r="Q14" s="215">
        <v>1</v>
      </c>
      <c r="R14" s="228">
        <v>0</v>
      </c>
    </row>
    <row r="15" spans="1:18" s="1" customFormat="1" ht="37.5" customHeight="1">
      <c r="A15" s="17" t="s">
        <v>106</v>
      </c>
      <c r="B15" s="15">
        <f>'[1]Sheet1'!$G15</f>
        <v>2.3</v>
      </c>
      <c r="C15" s="18">
        <f t="shared" si="0"/>
        <v>11</v>
      </c>
      <c r="D15" s="15">
        <f>'[10]1-2月'!$D17</f>
        <v>-19.561203319502084</v>
      </c>
      <c r="E15" s="18">
        <f t="shared" si="4"/>
        <v>11</v>
      </c>
      <c r="F15" s="15">
        <f>'[11]T101635_1'!$E15</f>
        <v>-25.9</v>
      </c>
      <c r="G15" s="18">
        <f t="shared" si="5"/>
        <v>11</v>
      </c>
      <c r="H15" s="16">
        <f>'[3]Sheet1'!$B14/10000</f>
        <v>16.8685266470162</v>
      </c>
      <c r="I15" s="15">
        <f>'[3]Sheet1'!$C14</f>
        <v>17.5</v>
      </c>
      <c r="J15" s="18">
        <f t="shared" si="1"/>
        <v>9</v>
      </c>
      <c r="K15" s="16">
        <f>'[4]Sheet1'!$B18/10000</f>
        <v>1.9018</v>
      </c>
      <c r="L15" s="15">
        <f>'[4]Sheet1'!$C18</f>
        <v>-12.43611584327087</v>
      </c>
      <c r="M15" s="18">
        <f t="shared" si="2"/>
        <v>11</v>
      </c>
      <c r="N15" s="16">
        <f>'[4]Sheet1'!$D18/10000</f>
        <v>0.9816</v>
      </c>
      <c r="O15" s="15">
        <f>'[4]Sheet1'!$E18</f>
        <v>-3.62297496318115</v>
      </c>
      <c r="P15" s="21">
        <f t="shared" si="3"/>
        <v>10</v>
      </c>
      <c r="Q15" s="215">
        <v>1</v>
      </c>
      <c r="R15" s="228">
        <v>0</v>
      </c>
    </row>
    <row r="16" spans="1:18" s="1" customFormat="1" ht="37.5" customHeight="1">
      <c r="A16" s="17" t="s">
        <v>255</v>
      </c>
      <c r="B16" s="15">
        <f>'[1]Sheet1'!$G16</f>
        <v>16.9</v>
      </c>
      <c r="C16" s="18">
        <f t="shared" si="0"/>
        <v>2</v>
      </c>
      <c r="D16" s="15">
        <f>'[10]1-2月'!$D8</f>
        <v>22.554614733276864</v>
      </c>
      <c r="E16" s="18">
        <f t="shared" si="4"/>
        <v>4</v>
      </c>
      <c r="F16" s="15">
        <f>'[11]T101635_1'!$E16</f>
        <v>32.2</v>
      </c>
      <c r="G16" s="18">
        <f t="shared" si="5"/>
        <v>2</v>
      </c>
      <c r="H16" s="16">
        <f>'[3]Sheet1'!$B15/10000</f>
        <v>31.81977978717057</v>
      </c>
      <c r="I16" s="15">
        <f>'[3]Sheet1'!$C15</f>
        <v>26.9</v>
      </c>
      <c r="J16" s="18">
        <f t="shared" si="1"/>
        <v>5</v>
      </c>
      <c r="K16" s="16">
        <f>'[4]Sheet1'!$B8/10000</f>
        <v>7.727</v>
      </c>
      <c r="L16" s="15">
        <f>'[4]Sheet1'!$C8</f>
        <v>11.332036596786963</v>
      </c>
      <c r="M16" s="18">
        <f t="shared" si="2"/>
        <v>4</v>
      </c>
      <c r="N16" s="16">
        <f>'[4]Sheet1'!$D8/10000</f>
        <v>2.3204</v>
      </c>
      <c r="O16" s="15">
        <f>'[4]Sheet1'!$E8</f>
        <v>65.48281272286408</v>
      </c>
      <c r="P16" s="21">
        <f t="shared" si="3"/>
        <v>2</v>
      </c>
      <c r="Q16" s="215">
        <v>1</v>
      </c>
      <c r="R16" s="228">
        <v>0</v>
      </c>
    </row>
    <row r="17" spans="1:18" s="1" customFormat="1" ht="37.5" customHeight="1">
      <c r="A17" s="17" t="s">
        <v>256</v>
      </c>
      <c r="B17" s="15">
        <f>'[1]Sheet1'!$G17</f>
        <v>-5.9</v>
      </c>
      <c r="C17" s="18">
        <f t="shared" si="0"/>
        <v>12</v>
      </c>
      <c r="D17" s="15">
        <f>'[10]1-2月'!$D9</f>
        <v>-27.478632478632477</v>
      </c>
      <c r="E17" s="18">
        <f t="shared" si="4"/>
        <v>13</v>
      </c>
      <c r="F17" s="15">
        <f>'[11]T101635_1'!$E17</f>
        <v>-44</v>
      </c>
      <c r="G17" s="18">
        <f t="shared" si="5"/>
        <v>13</v>
      </c>
      <c r="H17" s="16">
        <f>'[3]Sheet1'!$B16/10000</f>
        <v>6.43630314687259</v>
      </c>
      <c r="I17" s="15">
        <f>'[3]Sheet1'!$C16</f>
        <v>12.9</v>
      </c>
      <c r="J17" s="18">
        <f t="shared" si="1"/>
        <v>12</v>
      </c>
      <c r="K17" s="16">
        <f>'[4]Sheet1'!$B9/10000</f>
        <v>0.6819</v>
      </c>
      <c r="L17" s="15">
        <f>'[4]Sheet1'!$C9</f>
        <v>-23.962979482604823</v>
      </c>
      <c r="M17" s="18">
        <f t="shared" si="2"/>
        <v>13</v>
      </c>
      <c r="N17" s="16">
        <f>'[4]Sheet1'!$D9/10000</f>
        <v>0.1965</v>
      </c>
      <c r="O17" s="15">
        <f>'[4]Sheet1'!$E9</f>
        <v>-26.07223476297969</v>
      </c>
      <c r="P17" s="21">
        <f t="shared" si="3"/>
        <v>12</v>
      </c>
      <c r="Q17" s="215">
        <v>1</v>
      </c>
      <c r="R17" s="228">
        <v>0</v>
      </c>
    </row>
    <row r="18" spans="1:18" s="1" customFormat="1" ht="37.5" customHeight="1">
      <c r="A18" s="17" t="s">
        <v>107</v>
      </c>
      <c r="B18" s="15">
        <f>'[1]Sheet1'!$G18</f>
        <v>11.6</v>
      </c>
      <c r="C18" s="18">
        <f t="shared" si="0"/>
        <v>7</v>
      </c>
      <c r="D18" s="15">
        <f>'[10]1-2月'!$D10</f>
        <v>19.285714285714278</v>
      </c>
      <c r="E18" s="18">
        <f t="shared" si="4"/>
        <v>5</v>
      </c>
      <c r="F18" s="15">
        <f>'[11]T101635_1'!$E$20</f>
        <v>19.1</v>
      </c>
      <c r="G18" s="18">
        <f t="shared" si="5"/>
        <v>5</v>
      </c>
      <c r="H18" s="16">
        <f>'[3]Sheet1'!$B17/10000</f>
        <v>3.279867039360984</v>
      </c>
      <c r="I18" s="15">
        <f>'[3]Sheet1'!$C17</f>
        <v>30.4</v>
      </c>
      <c r="J18" s="18">
        <f t="shared" si="1"/>
        <v>4</v>
      </c>
      <c r="K18" s="16">
        <f>'[4]Sheet1'!$B7/10000</f>
        <v>0.3648</v>
      </c>
      <c r="L18" s="15">
        <f>'[4]Sheet1'!$C7</f>
        <v>5.555555555555557</v>
      </c>
      <c r="M18" s="18">
        <f t="shared" si="2"/>
        <v>6</v>
      </c>
      <c r="N18" s="16">
        <f>'[4]Sheet1'!$D7/10000</f>
        <v>0.2035</v>
      </c>
      <c r="O18" s="15">
        <f>'[4]Sheet1'!$E7</f>
        <v>13.370473537604454</v>
      </c>
      <c r="P18" s="21">
        <f t="shared" si="3"/>
        <v>6</v>
      </c>
      <c r="Q18" s="215">
        <v>0</v>
      </c>
      <c r="R18" s="228">
        <v>0</v>
      </c>
    </row>
    <row r="19" spans="1:18" s="1" customFormat="1" ht="37.5" customHeight="1">
      <c r="A19" s="17" t="s">
        <v>257</v>
      </c>
      <c r="B19" s="15">
        <f>'[1]Sheet1'!$G19</f>
        <v>31.1</v>
      </c>
      <c r="C19" s="18">
        <f t="shared" si="0"/>
        <v>1</v>
      </c>
      <c r="D19" s="15">
        <f>'[10]1-2月'!$D11</f>
        <v>25.912673879443588</v>
      </c>
      <c r="E19" s="18">
        <f t="shared" si="4"/>
        <v>3</v>
      </c>
      <c r="F19" s="15">
        <f>'[11]T101635_1'!$E$18</f>
        <v>15.6</v>
      </c>
      <c r="G19" s="18">
        <f t="shared" si="5"/>
        <v>7</v>
      </c>
      <c r="H19" s="16">
        <f>'[3]Sheet1'!$B18/10000</f>
        <v>5.797323615220507</v>
      </c>
      <c r="I19" s="15">
        <f>'[3]Sheet1'!$C18</f>
        <v>52.6</v>
      </c>
      <c r="J19" s="18">
        <f t="shared" si="1"/>
        <v>1</v>
      </c>
      <c r="K19" s="16">
        <f>'[4]Sheet1'!$B10/10000</f>
        <v>2.5393</v>
      </c>
      <c r="L19" s="15">
        <f>'[4]Sheet1'!$C10</f>
        <v>19.987714407220153</v>
      </c>
      <c r="M19" s="18">
        <f t="shared" si="2"/>
        <v>3</v>
      </c>
      <c r="N19" s="16">
        <f>'[4]Sheet1'!$D10/10000</f>
        <v>1.05</v>
      </c>
      <c r="O19" s="15">
        <f>'[4]Sheet1'!$E10</f>
        <v>22.050447518307564</v>
      </c>
      <c r="P19" s="21">
        <f t="shared" si="3"/>
        <v>4</v>
      </c>
      <c r="Q19" s="215">
        <v>2</v>
      </c>
      <c r="R19" s="228">
        <v>2</v>
      </c>
    </row>
    <row r="20" spans="1:18" ht="32.25" customHeight="1">
      <c r="A20" s="267" t="s">
        <v>291</v>
      </c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</row>
    <row r="21" spans="4:7" ht="15.75">
      <c r="D21" s="6"/>
      <c r="E21" s="6"/>
      <c r="F21" s="6"/>
      <c r="G21" s="6"/>
    </row>
    <row r="22" spans="4:7" ht="15.75">
      <c r="D22" s="6"/>
      <c r="E22" s="6"/>
      <c r="F22" s="6"/>
      <c r="G22" s="6"/>
    </row>
    <row r="23" spans="4:7" ht="15.75">
      <c r="D23" s="6"/>
      <c r="E23" s="6"/>
      <c r="F23" s="6"/>
      <c r="G23" s="6"/>
    </row>
    <row r="24" spans="4:7" ht="15.75">
      <c r="D24" s="6"/>
      <c r="E24" s="6"/>
      <c r="F24" s="6"/>
      <c r="G24" s="6"/>
    </row>
    <row r="25" spans="4:7" ht="15.75">
      <c r="D25" s="6"/>
      <c r="E25" s="6"/>
      <c r="F25" s="6"/>
      <c r="G25" s="6"/>
    </row>
    <row r="26" spans="4:7" ht="15.75">
      <c r="D26" s="6"/>
      <c r="E26" s="6"/>
      <c r="F26" s="6"/>
      <c r="G26" s="6"/>
    </row>
    <row r="27" spans="4:7" ht="15.75">
      <c r="D27" s="6"/>
      <c r="E27" s="6"/>
      <c r="F27" s="6"/>
      <c r="G27" s="6"/>
    </row>
    <row r="28" spans="4:7" ht="15.75">
      <c r="D28" s="6"/>
      <c r="E28" s="6"/>
      <c r="F28" s="6"/>
      <c r="G28" s="6"/>
    </row>
    <row r="29" spans="4:7" ht="15.75">
      <c r="D29" s="6"/>
      <c r="E29" s="6"/>
      <c r="F29" s="6"/>
      <c r="G29" s="6"/>
    </row>
    <row r="30" spans="4:7" ht="15.75">
      <c r="D30" s="6"/>
      <c r="E30" s="6"/>
      <c r="F30" s="6"/>
      <c r="G30" s="6"/>
    </row>
    <row r="31" spans="4:7" ht="15.75">
      <c r="D31" s="6"/>
      <c r="E31" s="6"/>
      <c r="F31" s="6"/>
      <c r="G31" s="6"/>
    </row>
    <row r="32" spans="4:7" ht="15.75">
      <c r="D32" s="6"/>
      <c r="E32" s="6"/>
      <c r="F32" s="6"/>
      <c r="G32" s="6"/>
    </row>
    <row r="33" spans="4:7" ht="15.75">
      <c r="D33" s="6"/>
      <c r="E33" s="6"/>
      <c r="F33" s="6"/>
      <c r="G33" s="6"/>
    </row>
    <row r="34" spans="4:7" ht="15.75">
      <c r="D34" s="6"/>
      <c r="E34" s="6"/>
      <c r="F34" s="6"/>
      <c r="G34" s="6"/>
    </row>
    <row r="35" spans="4:7" ht="15.75">
      <c r="D35" s="6"/>
      <c r="E35" s="6"/>
      <c r="F35" s="6"/>
      <c r="G35" s="6"/>
    </row>
    <row r="36" spans="4:7" ht="15.75">
      <c r="D36" s="6"/>
      <c r="E36" s="6"/>
      <c r="F36" s="6"/>
      <c r="G36" s="6"/>
    </row>
    <row r="37" spans="4:7" ht="15.75">
      <c r="D37" s="6"/>
      <c r="E37" s="6"/>
      <c r="F37" s="6"/>
      <c r="G37" s="6"/>
    </row>
    <row r="38" spans="4:7" ht="15.75">
      <c r="D38" s="6"/>
      <c r="E38" s="6"/>
      <c r="F38" s="6"/>
      <c r="G38" s="6"/>
    </row>
    <row r="39" spans="4:7" ht="15.75">
      <c r="D39" s="6"/>
      <c r="E39" s="6"/>
      <c r="F39" s="6"/>
      <c r="G39" s="6"/>
    </row>
    <row r="40" spans="4:7" ht="15.75">
      <c r="D40" s="6"/>
      <c r="E40" s="6"/>
      <c r="F40" s="6"/>
      <c r="G40" s="6"/>
    </row>
    <row r="41" spans="4:7" ht="15.75">
      <c r="D41" s="6"/>
      <c r="E41" s="6"/>
      <c r="F41" s="6"/>
      <c r="G41" s="6"/>
    </row>
    <row r="42" spans="4:7" ht="15.75">
      <c r="D42" s="6"/>
      <c r="E42" s="6"/>
      <c r="F42" s="6"/>
      <c r="G42" s="6"/>
    </row>
    <row r="43" spans="4:7" ht="15.75">
      <c r="D43" s="6"/>
      <c r="E43" s="6"/>
      <c r="F43" s="6"/>
      <c r="G43" s="6"/>
    </row>
    <row r="44" spans="4:7" ht="15.75">
      <c r="D44" s="6"/>
      <c r="E44" s="6"/>
      <c r="F44" s="6"/>
      <c r="G44" s="6"/>
    </row>
    <row r="45" spans="4:7" ht="15.75">
      <c r="D45" s="6"/>
      <c r="E45" s="6"/>
      <c r="F45" s="6"/>
      <c r="G45" s="6"/>
    </row>
  </sheetData>
  <sheetProtection/>
  <mergeCells count="11">
    <mergeCell ref="A2:R2"/>
    <mergeCell ref="F3:G3"/>
    <mergeCell ref="F4:G4"/>
    <mergeCell ref="A3:A4"/>
    <mergeCell ref="B3:C4"/>
    <mergeCell ref="D3:E4"/>
    <mergeCell ref="H3:J4"/>
    <mergeCell ref="Q3:R4"/>
    <mergeCell ref="A20:R20"/>
    <mergeCell ref="K3:M4"/>
    <mergeCell ref="N3:P4"/>
  </mergeCells>
  <printOptions horizontalCentered="1"/>
  <pageMargins left="0.39" right="0.39" top="0.51" bottom="0.43000000000000005" header="0.47" footer="0.51"/>
  <pageSetup fitToHeight="1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="85" zoomScaleNormal="85" zoomScaleSheetLayoutView="100" zoomScalePageLayoutView="0" workbookViewId="0" topLeftCell="A1">
      <selection activeCell="D20" sqref="D20"/>
    </sheetView>
  </sheetViews>
  <sheetFormatPr defaultColWidth="8.00390625" defaultRowHeight="14.25"/>
  <cols>
    <col min="1" max="1" width="26.75390625" style="271" customWidth="1"/>
    <col min="2" max="2" width="16.00390625" style="289" customWidth="1"/>
    <col min="3" max="3" width="14.75390625" style="289" customWidth="1"/>
    <col min="4" max="4" width="16.50390625" style="290" customWidth="1"/>
    <col min="5" max="5" width="9.00390625" style="271" hidden="1" customWidth="1"/>
    <col min="6" max="15" width="9.00390625" style="271" customWidth="1"/>
    <col min="16" max="111" width="8.00390625" style="271" customWidth="1"/>
    <col min="112" max="133" width="9.00390625" style="271" customWidth="1"/>
    <col min="134" max="16384" width="8.00390625" style="271" customWidth="1"/>
  </cols>
  <sheetData>
    <row r="1" spans="1:4" ht="31.5" customHeight="1">
      <c r="A1" s="236" t="s">
        <v>274</v>
      </c>
      <c r="B1" s="236"/>
      <c r="C1" s="236"/>
      <c r="D1" s="236"/>
    </row>
    <row r="2" spans="1:4" ht="17.25" customHeight="1">
      <c r="A2" s="272"/>
      <c r="B2" s="272"/>
      <c r="C2" s="272"/>
      <c r="D2" s="273"/>
    </row>
    <row r="3" spans="1:4" s="278" customFormat="1" ht="36" customHeight="1">
      <c r="A3" s="274" t="s">
        <v>15</v>
      </c>
      <c r="B3" s="275" t="s">
        <v>16</v>
      </c>
      <c r="C3" s="276" t="s">
        <v>17</v>
      </c>
      <c r="D3" s="277" t="s">
        <v>18</v>
      </c>
    </row>
    <row r="4" spans="1:5" s="278" customFormat="1" ht="22.5" customHeight="1">
      <c r="A4" s="279" t="s">
        <v>19</v>
      </c>
      <c r="B4" s="280" t="s">
        <v>20</v>
      </c>
      <c r="C4" s="281" t="s">
        <v>21</v>
      </c>
      <c r="D4" s="237"/>
      <c r="E4" s="185"/>
    </row>
    <row r="5" spans="1:5" s="278" customFormat="1" ht="22.5" customHeight="1">
      <c r="A5" s="279" t="s">
        <v>22</v>
      </c>
      <c r="B5" s="280" t="s">
        <v>20</v>
      </c>
      <c r="C5" s="238"/>
      <c r="D5" s="239"/>
      <c r="E5" s="185"/>
    </row>
    <row r="6" spans="1:5" s="278" customFormat="1" ht="22.5" customHeight="1">
      <c r="A6" s="279" t="s">
        <v>23</v>
      </c>
      <c r="B6" s="280" t="s">
        <v>20</v>
      </c>
      <c r="C6" s="238"/>
      <c r="D6" s="239"/>
      <c r="E6" s="185"/>
    </row>
    <row r="7" spans="1:5" s="278" customFormat="1" ht="22.5" customHeight="1">
      <c r="A7" s="279" t="s">
        <v>24</v>
      </c>
      <c r="B7" s="280" t="s">
        <v>20</v>
      </c>
      <c r="C7" s="240"/>
      <c r="D7" s="241"/>
      <c r="E7" s="185"/>
    </row>
    <row r="8" spans="1:5" s="278" customFormat="1" ht="22.5" customHeight="1">
      <c r="A8" s="282" t="s">
        <v>25</v>
      </c>
      <c r="B8" s="280" t="s">
        <v>20</v>
      </c>
      <c r="C8" s="186" t="s">
        <v>26</v>
      </c>
      <c r="D8" s="187">
        <v>9.8</v>
      </c>
      <c r="E8" s="185">
        <v>4</v>
      </c>
    </row>
    <row r="9" spans="1:5" s="278" customFormat="1" ht="31.5" customHeight="1">
      <c r="A9" s="283" t="s">
        <v>294</v>
      </c>
      <c r="B9" s="280" t="s">
        <v>20</v>
      </c>
      <c r="C9" s="316">
        <v>297.10714</v>
      </c>
      <c r="D9" s="187">
        <v>8.3</v>
      </c>
      <c r="E9" s="185">
        <v>2</v>
      </c>
    </row>
    <row r="10" spans="1:5" s="278" customFormat="1" ht="22.5" customHeight="1">
      <c r="A10" s="284" t="s">
        <v>27</v>
      </c>
      <c r="B10" s="280" t="s">
        <v>20</v>
      </c>
      <c r="C10" s="186" t="s">
        <v>26</v>
      </c>
      <c r="D10" s="187">
        <v>11.1</v>
      </c>
      <c r="E10" s="185">
        <v>7</v>
      </c>
    </row>
    <row r="11" spans="1:5" s="278" customFormat="1" ht="22.5" customHeight="1">
      <c r="A11" s="284" t="s">
        <v>28</v>
      </c>
      <c r="B11" s="280" t="s">
        <v>20</v>
      </c>
      <c r="C11" s="186" t="s">
        <v>26</v>
      </c>
      <c r="D11" s="187">
        <v>16.3</v>
      </c>
      <c r="E11" s="185">
        <v>6</v>
      </c>
    </row>
    <row r="12" spans="1:5" s="278" customFormat="1" ht="22.5" customHeight="1">
      <c r="A12" s="284" t="s">
        <v>29</v>
      </c>
      <c r="B12" s="280" t="s">
        <v>20</v>
      </c>
      <c r="C12" s="317">
        <v>26.3419</v>
      </c>
      <c r="D12" s="285">
        <v>53.3</v>
      </c>
      <c r="E12" s="185">
        <v>2</v>
      </c>
    </row>
    <row r="13" spans="1:5" s="278" customFormat="1" ht="22.5" customHeight="1">
      <c r="A13" s="284" t="s">
        <v>30</v>
      </c>
      <c r="B13" s="280" t="s">
        <v>31</v>
      </c>
      <c r="C13" s="318">
        <v>47.5524</v>
      </c>
      <c r="D13" s="285">
        <v>92.6</v>
      </c>
      <c r="E13" s="185">
        <v>7</v>
      </c>
    </row>
    <row r="14" spans="1:5" s="278" customFormat="1" ht="22.5" customHeight="1">
      <c r="A14" s="284" t="s">
        <v>32</v>
      </c>
      <c r="B14" s="280" t="s">
        <v>20</v>
      </c>
      <c r="C14" s="286">
        <v>28.8913</v>
      </c>
      <c r="D14" s="285">
        <v>105.1</v>
      </c>
      <c r="E14" s="185" t="s">
        <v>258</v>
      </c>
    </row>
    <row r="15" spans="1:5" s="278" customFormat="1" ht="22.5" customHeight="1">
      <c r="A15" s="287" t="s">
        <v>33</v>
      </c>
      <c r="B15" s="280" t="s">
        <v>20</v>
      </c>
      <c r="C15" s="319">
        <v>268.9394352568178</v>
      </c>
      <c r="D15" s="187">
        <v>24.4</v>
      </c>
      <c r="E15" s="185">
        <v>9</v>
      </c>
    </row>
    <row r="16" spans="1:5" s="278" customFormat="1" ht="22.5" customHeight="1">
      <c r="A16" s="284" t="s">
        <v>34</v>
      </c>
      <c r="B16" s="280" t="s">
        <v>20</v>
      </c>
      <c r="C16" s="316">
        <v>43.8837</v>
      </c>
      <c r="D16" s="187">
        <v>-30.9</v>
      </c>
      <c r="E16" s="185">
        <v>2</v>
      </c>
    </row>
    <row r="17" spans="1:5" s="278" customFormat="1" ht="22.5" customHeight="1">
      <c r="A17" s="284" t="s">
        <v>35</v>
      </c>
      <c r="B17" s="280" t="s">
        <v>20</v>
      </c>
      <c r="C17" s="316">
        <v>14.0771</v>
      </c>
      <c r="D17" s="187">
        <v>-46.7</v>
      </c>
      <c r="E17" s="185">
        <v>4</v>
      </c>
    </row>
    <row r="18" spans="1:5" s="278" customFormat="1" ht="22.5" customHeight="1">
      <c r="A18" s="284" t="s">
        <v>36</v>
      </c>
      <c r="B18" s="280" t="s">
        <v>20</v>
      </c>
      <c r="C18" s="316">
        <v>29.8065</v>
      </c>
      <c r="D18" s="320">
        <v>-19.7</v>
      </c>
      <c r="E18" s="185">
        <v>2</v>
      </c>
    </row>
    <row r="19" spans="1:5" s="278" customFormat="1" ht="22.5" customHeight="1">
      <c r="A19" s="284" t="s">
        <v>293</v>
      </c>
      <c r="B19" s="280" t="s">
        <v>20</v>
      </c>
      <c r="C19" s="321">
        <v>915.720425</v>
      </c>
      <c r="D19" s="320">
        <v>22.1</v>
      </c>
      <c r="E19" s="185">
        <v>3</v>
      </c>
    </row>
    <row r="20" spans="1:5" s="278" customFormat="1" ht="22.5" customHeight="1">
      <c r="A20" s="284" t="s">
        <v>37</v>
      </c>
      <c r="B20" s="280" t="s">
        <v>292</v>
      </c>
      <c r="C20" s="322">
        <v>171</v>
      </c>
      <c r="D20" s="320">
        <v>194.8</v>
      </c>
      <c r="E20" s="185">
        <v>1</v>
      </c>
    </row>
    <row r="21" spans="1:5" s="278" customFormat="1" ht="22.5" customHeight="1">
      <c r="A21" s="282" t="s">
        <v>38</v>
      </c>
      <c r="B21" s="280" t="s">
        <v>20</v>
      </c>
      <c r="C21" s="188">
        <v>69.2143</v>
      </c>
      <c r="D21" s="187">
        <v>16.1</v>
      </c>
      <c r="E21" s="185" t="s">
        <v>258</v>
      </c>
    </row>
    <row r="22" spans="1:5" s="278" customFormat="1" ht="22.5" customHeight="1">
      <c r="A22" s="282" t="s">
        <v>39</v>
      </c>
      <c r="B22" s="280" t="s">
        <v>20</v>
      </c>
      <c r="C22" s="188">
        <v>28.8259</v>
      </c>
      <c r="D22" s="187">
        <v>7.8</v>
      </c>
      <c r="E22" s="185">
        <v>5</v>
      </c>
    </row>
    <row r="23" spans="1:5" s="278" customFormat="1" ht="22.5" customHeight="1">
      <c r="A23" s="282" t="s">
        <v>40</v>
      </c>
      <c r="B23" s="280" t="s">
        <v>20</v>
      </c>
      <c r="C23" s="188">
        <v>85.3171</v>
      </c>
      <c r="D23" s="187">
        <v>13.6</v>
      </c>
      <c r="E23" s="185" t="s">
        <v>258</v>
      </c>
    </row>
    <row r="24" spans="1:5" s="278" customFormat="1" ht="22.5" customHeight="1">
      <c r="A24" s="284" t="s">
        <v>41</v>
      </c>
      <c r="B24" s="280" t="s">
        <v>20</v>
      </c>
      <c r="C24" s="188">
        <v>3180.686992154</v>
      </c>
      <c r="D24" s="187">
        <v>13.003843079960049</v>
      </c>
      <c r="E24" s="185"/>
    </row>
    <row r="25" spans="1:5" s="278" customFormat="1" ht="22.5" customHeight="1">
      <c r="A25" s="284" t="s">
        <v>42</v>
      </c>
      <c r="B25" s="280" t="s">
        <v>20</v>
      </c>
      <c r="C25" s="188">
        <v>2601.9044127026</v>
      </c>
      <c r="D25" s="187">
        <v>25.741844985654268</v>
      </c>
      <c r="E25" s="185"/>
    </row>
    <row r="26" spans="1:5" s="278" customFormat="1" ht="22.5" customHeight="1">
      <c r="A26" s="284" t="s">
        <v>43</v>
      </c>
      <c r="B26" s="280" t="s">
        <v>5</v>
      </c>
      <c r="C26" s="189" t="s">
        <v>26</v>
      </c>
      <c r="D26" s="190">
        <v>99.55182009</v>
      </c>
      <c r="E26" s="185"/>
    </row>
    <row r="27" spans="1:5" s="278" customFormat="1" ht="22.5" customHeight="1">
      <c r="A27" s="282" t="s">
        <v>44</v>
      </c>
      <c r="B27" s="280" t="s">
        <v>45</v>
      </c>
      <c r="C27" s="188">
        <v>27.61</v>
      </c>
      <c r="D27" s="187">
        <v>7.8</v>
      </c>
      <c r="E27" s="185">
        <v>8</v>
      </c>
    </row>
    <row r="28" spans="1:5" s="278" customFormat="1" ht="22.5" customHeight="1">
      <c r="A28" s="282" t="s">
        <v>46</v>
      </c>
      <c r="B28" s="280" t="s">
        <v>45</v>
      </c>
      <c r="C28" s="191">
        <v>12.85</v>
      </c>
      <c r="D28" s="192">
        <v>6.9</v>
      </c>
      <c r="E28" s="185">
        <v>6</v>
      </c>
    </row>
    <row r="29" spans="1:5" s="278" customFormat="1" ht="22.5" customHeight="1">
      <c r="A29" s="284" t="s">
        <v>47</v>
      </c>
      <c r="B29" s="280" t="s">
        <v>48</v>
      </c>
      <c r="C29" s="288" t="s">
        <v>21</v>
      </c>
      <c r="D29" s="242"/>
      <c r="E29" s="185"/>
    </row>
    <row r="30" spans="1:5" s="278" customFormat="1" ht="22.5" customHeight="1">
      <c r="A30" s="287" t="s">
        <v>49</v>
      </c>
      <c r="B30" s="280" t="s">
        <v>48</v>
      </c>
      <c r="C30" s="243"/>
      <c r="D30" s="244"/>
      <c r="E30" s="185"/>
    </row>
    <row r="31" spans="1:5" s="278" customFormat="1" ht="22.5" customHeight="1">
      <c r="A31" s="287" t="s">
        <v>50</v>
      </c>
      <c r="B31" s="280" t="s">
        <v>48</v>
      </c>
      <c r="C31" s="245"/>
      <c r="D31" s="246"/>
      <c r="E31" s="185"/>
    </row>
  </sheetData>
  <sheetProtection/>
  <mergeCells count="3">
    <mergeCell ref="A1:D1"/>
    <mergeCell ref="C4:D7"/>
    <mergeCell ref="C29:D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13" sqref="B13"/>
    </sheetView>
  </sheetViews>
  <sheetFormatPr defaultColWidth="8.00390625" defaultRowHeight="14.25"/>
  <cols>
    <col min="1" max="1" width="39.75390625" style="0" customWidth="1"/>
    <col min="2" max="2" width="15.875" style="0" customWidth="1"/>
    <col min="3" max="3" width="10.125" style="0" customWidth="1"/>
    <col min="4" max="4" width="6.875" style="52" customWidth="1"/>
  </cols>
  <sheetData>
    <row r="1" spans="1:4" ht="24.75">
      <c r="A1" s="291" t="s">
        <v>51</v>
      </c>
      <c r="B1" s="291"/>
      <c r="C1" s="181"/>
      <c r="D1" s="181"/>
    </row>
    <row r="2" spans="1:4" ht="15.75">
      <c r="A2" s="182"/>
      <c r="B2" s="182"/>
      <c r="D2"/>
    </row>
    <row r="3" spans="1:2" ht="24" customHeight="1">
      <c r="A3" s="160" t="s">
        <v>52</v>
      </c>
      <c r="B3" s="183" t="s">
        <v>53</v>
      </c>
    </row>
    <row r="4" spans="1:2" ht="24" customHeight="1">
      <c r="A4" s="184" t="s">
        <v>54</v>
      </c>
      <c r="B4" s="163">
        <f>'[1]Sheet1'!$G$22</f>
        <v>9.8</v>
      </c>
    </row>
    <row r="5" spans="1:2" ht="24" customHeight="1">
      <c r="A5" s="125" t="s">
        <v>55</v>
      </c>
      <c r="B5" s="176">
        <f>'[1]Sheet1'!G23</f>
        <v>-11.5</v>
      </c>
    </row>
    <row r="6" spans="1:2" ht="24" customHeight="1">
      <c r="A6" s="125" t="s">
        <v>56</v>
      </c>
      <c r="B6" s="176">
        <f>'[1]Sheet1'!G24</f>
        <v>9.9</v>
      </c>
    </row>
    <row r="7" spans="1:2" ht="24" customHeight="1">
      <c r="A7" s="125" t="s">
        <v>57</v>
      </c>
      <c r="B7" s="176">
        <f>'[1]Sheet1'!G25</f>
        <v>18.21768290010081</v>
      </c>
    </row>
    <row r="8" spans="1:2" ht="24" customHeight="1">
      <c r="A8" s="125" t="s">
        <v>58</v>
      </c>
      <c r="B8" s="176">
        <f>'[1]Sheet1'!G26</f>
        <v>-0.794901174448583</v>
      </c>
    </row>
    <row r="9" spans="1:2" ht="24" customHeight="1">
      <c r="A9" s="125" t="s">
        <v>59</v>
      </c>
      <c r="B9" s="176">
        <f>'[1]Sheet1'!G27</f>
        <v>-2.1118426774078785</v>
      </c>
    </row>
    <row r="10" spans="1:2" ht="24" customHeight="1">
      <c r="A10" s="125" t="s">
        <v>60</v>
      </c>
      <c r="B10" s="176">
        <f>'[1]Sheet1'!G28</f>
        <v>15.833402786599919</v>
      </c>
    </row>
    <row r="11" spans="1:2" ht="24" customHeight="1">
      <c r="A11" s="125" t="s">
        <v>61</v>
      </c>
      <c r="B11" s="176">
        <f>'[1]Sheet1'!G29</f>
        <v>-9.284802496276853</v>
      </c>
    </row>
    <row r="12" spans="1:2" ht="24" customHeight="1">
      <c r="A12" s="125" t="s">
        <v>62</v>
      </c>
      <c r="B12" s="176">
        <f>'[1]Sheet1'!G30</f>
        <v>6.4</v>
      </c>
    </row>
    <row r="13" spans="1:2" ht="24" customHeight="1">
      <c r="A13" s="125" t="s">
        <v>63</v>
      </c>
      <c r="B13" s="176">
        <f>'[1]Sheet1'!G31</f>
        <v>-12.009341119683882</v>
      </c>
    </row>
    <row r="14" spans="1:2" ht="24" customHeight="1">
      <c r="A14" s="125" t="s">
        <v>64</v>
      </c>
      <c r="B14" s="176">
        <f>'[1]Sheet1'!G32</f>
        <v>15.4</v>
      </c>
    </row>
    <row r="15" spans="1:2" ht="24" customHeight="1">
      <c r="A15" s="125" t="s">
        <v>65</v>
      </c>
      <c r="B15" s="176">
        <f>'[1]Sheet1'!G33</f>
        <v>31.8</v>
      </c>
    </row>
    <row r="16" spans="1:2" ht="24" customHeight="1">
      <c r="A16" s="130" t="s">
        <v>66</v>
      </c>
      <c r="B16" s="180">
        <f>'[1]Sheet1'!G34</f>
        <v>16.9</v>
      </c>
    </row>
  </sheetData>
  <sheetProtection/>
  <mergeCells count="1">
    <mergeCell ref="A1:B1"/>
  </mergeCells>
  <printOptions horizontalCentered="1"/>
  <pageMargins left="0.75" right="0.75" top="0.59" bottom="0.47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34.50390625" style="171" customWidth="1"/>
    <col min="2" max="2" width="13.50390625" style="0" customWidth="1"/>
  </cols>
  <sheetData>
    <row r="1" spans="1:2" s="167" customFormat="1" ht="24.75">
      <c r="A1" s="292" t="s">
        <v>67</v>
      </c>
      <c r="B1" s="292"/>
    </row>
    <row r="2" spans="1:2" s="167" customFormat="1" ht="19.5">
      <c r="A2" s="172"/>
      <c r="B2" s="173"/>
    </row>
    <row r="3" spans="1:2" s="168" customFormat="1" ht="29.25" customHeight="1">
      <c r="A3" s="174" t="s">
        <v>68</v>
      </c>
      <c r="B3" s="175" t="s">
        <v>69</v>
      </c>
    </row>
    <row r="4" spans="1:2" s="169" customFormat="1" ht="29.25" customHeight="1">
      <c r="A4" s="174" t="s">
        <v>70</v>
      </c>
      <c r="B4" s="176">
        <f>'[1]Sheet1'!G38</f>
        <v>9</v>
      </c>
    </row>
    <row r="5" spans="1:2" s="155" customFormat="1" ht="29.25" customHeight="1">
      <c r="A5" s="177" t="s">
        <v>71</v>
      </c>
      <c r="B5" s="176">
        <f>'[1]Sheet1'!G39</f>
        <v>-11</v>
      </c>
    </row>
    <row r="6" spans="1:2" s="155" customFormat="1" ht="29.25" customHeight="1">
      <c r="A6" s="177" t="s">
        <v>72</v>
      </c>
      <c r="B6" s="176">
        <f>'[1]Sheet1'!G40</f>
        <v>9.5</v>
      </c>
    </row>
    <row r="7" spans="1:2" s="155" customFormat="1" ht="29.25" customHeight="1">
      <c r="A7" s="177" t="s">
        <v>73</v>
      </c>
      <c r="B7" s="176">
        <f>'[1]Sheet1'!G41</f>
        <v>13.7</v>
      </c>
    </row>
    <row r="8" spans="1:2" s="155" customFormat="1" ht="29.25" customHeight="1">
      <c r="A8" s="177" t="s">
        <v>74</v>
      </c>
      <c r="B8" s="176">
        <f>'[1]Sheet1'!G42</f>
        <v>11.2</v>
      </c>
    </row>
    <row r="9" spans="1:2" s="155" customFormat="1" ht="29.25" customHeight="1">
      <c r="A9" s="177" t="s">
        <v>75</v>
      </c>
      <c r="B9" s="176">
        <f>'[1]Sheet1'!G43</f>
        <v>32.9</v>
      </c>
    </row>
    <row r="10" spans="1:2" s="170" customFormat="1" ht="29.25" customHeight="1">
      <c r="A10" s="178" t="s">
        <v>76</v>
      </c>
      <c r="B10" s="176">
        <f>'[1]Sheet1'!G44</f>
        <v>1</v>
      </c>
    </row>
    <row r="11" spans="1:2" s="170" customFormat="1" ht="29.25" customHeight="1">
      <c r="A11" s="178" t="s">
        <v>77</v>
      </c>
      <c r="B11" s="176">
        <f>'[1]Sheet1'!G45</f>
        <v>14.8</v>
      </c>
    </row>
    <row r="12" spans="1:2" s="170" customFormat="1" ht="29.25" customHeight="1">
      <c r="A12" s="178" t="s">
        <v>78</v>
      </c>
      <c r="B12" s="176">
        <f>'[1]Sheet1'!G46</f>
        <v>20.9</v>
      </c>
    </row>
    <row r="13" spans="1:2" s="170" customFormat="1" ht="29.25" customHeight="1">
      <c r="A13" s="178" t="s">
        <v>79</v>
      </c>
      <c r="B13" s="176">
        <f>'[1]Sheet1'!G47</f>
        <v>17</v>
      </c>
    </row>
    <row r="14" spans="1:2" s="170" customFormat="1" ht="29.25" customHeight="1">
      <c r="A14" s="179" t="s">
        <v>80</v>
      </c>
      <c r="B14" s="180">
        <f>'[1]Sheet1'!G48</f>
        <v>5.8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40.50390625" style="157" customWidth="1"/>
    <col min="2" max="2" width="15.50390625" style="0" customWidth="1"/>
  </cols>
  <sheetData>
    <row r="1" spans="1:2" ht="24.75">
      <c r="A1" s="293" t="s">
        <v>81</v>
      </c>
      <c r="B1" s="293"/>
    </row>
    <row r="2" spans="1:2" ht="19.5">
      <c r="A2" s="158"/>
      <c r="B2" s="159"/>
    </row>
    <row r="3" spans="1:2" s="155" customFormat="1" ht="30.75" customHeight="1">
      <c r="A3" s="160" t="s">
        <v>52</v>
      </c>
      <c r="B3" s="161" t="s">
        <v>53</v>
      </c>
    </row>
    <row r="4" spans="1:3" ht="33.75" customHeight="1">
      <c r="A4" s="162" t="s">
        <v>82</v>
      </c>
      <c r="B4" s="163">
        <f>'[1]Sheet1'!G52</f>
        <v>5.5</v>
      </c>
      <c r="C4" s="24"/>
    </row>
    <row r="5" spans="1:3" ht="33.75" customHeight="1">
      <c r="A5" s="164" t="s">
        <v>83</v>
      </c>
      <c r="B5" s="165">
        <f>'[1]Sheet1'!G53</f>
        <v>17.5</v>
      </c>
      <c r="C5" s="24"/>
    </row>
    <row r="6" spans="1:3" ht="33.75" customHeight="1">
      <c r="A6" s="164" t="s">
        <v>84</v>
      </c>
      <c r="B6" s="165">
        <f>'[1]Sheet1'!G54</f>
        <v>-2.1</v>
      </c>
      <c r="C6" s="24"/>
    </row>
    <row r="7" spans="1:3" ht="33.75" customHeight="1">
      <c r="A7" s="164" t="s">
        <v>85</v>
      </c>
      <c r="B7" s="165">
        <f>'[1]Sheet1'!G55</f>
        <v>8.9</v>
      </c>
      <c r="C7" s="24"/>
    </row>
    <row r="8" spans="1:3" ht="33.75" customHeight="1">
      <c r="A8" s="164" t="s">
        <v>86</v>
      </c>
      <c r="B8" s="165">
        <f>'[1]Sheet1'!G56</f>
        <v>9.7</v>
      </c>
      <c r="C8" s="24"/>
    </row>
    <row r="9" spans="1:3" ht="33.75" customHeight="1">
      <c r="A9" s="164" t="s">
        <v>87</v>
      </c>
      <c r="B9" s="165">
        <f>'[1]Sheet1'!G57</f>
        <v>7</v>
      </c>
      <c r="C9" s="24"/>
    </row>
    <row r="10" spans="1:3" ht="33.75" customHeight="1">
      <c r="A10" s="164" t="s">
        <v>88</v>
      </c>
      <c r="B10" s="165">
        <f>'[1]Sheet1'!G58</f>
        <v>14.8</v>
      </c>
      <c r="C10" s="24"/>
    </row>
    <row r="11" spans="1:3" ht="33.75" customHeight="1">
      <c r="A11" s="164" t="s">
        <v>89</v>
      </c>
      <c r="B11" s="165">
        <f>'[1]Sheet1'!G59</f>
        <v>9</v>
      </c>
      <c r="C11" s="24"/>
    </row>
    <row r="12" spans="1:3" ht="33.75" customHeight="1">
      <c r="A12" s="164" t="s">
        <v>90</v>
      </c>
      <c r="B12" s="165">
        <f>'[1]Sheet1'!G60</f>
        <v>15.1</v>
      </c>
      <c r="C12" s="24"/>
    </row>
    <row r="13" spans="1:3" ht="33.75" customHeight="1">
      <c r="A13" s="164" t="s">
        <v>91</v>
      </c>
      <c r="B13" s="165">
        <f>'[1]Sheet1'!G61</f>
        <v>2</v>
      </c>
      <c r="C13" s="24"/>
    </row>
    <row r="14" spans="1:2" ht="33.75" customHeight="1">
      <c r="A14" s="166" t="s">
        <v>92</v>
      </c>
      <c r="B14" s="165">
        <f>'[1]Sheet1'!G62</f>
        <v>21.1</v>
      </c>
    </row>
    <row r="15" spans="1:2" s="156" customFormat="1" ht="10.5">
      <c r="A15" s="247"/>
      <c r="B15" s="247"/>
    </row>
  </sheetData>
  <sheetProtection/>
  <mergeCells count="2">
    <mergeCell ref="A1:B1"/>
    <mergeCell ref="A15:B1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H19" sqref="H19"/>
    </sheetView>
  </sheetViews>
  <sheetFormatPr defaultColWidth="7.875" defaultRowHeight="14.25"/>
  <cols>
    <col min="1" max="1" width="20.50390625" style="142" customWidth="1"/>
    <col min="2" max="2" width="12.875" style="142" customWidth="1"/>
    <col min="3" max="3" width="11.25390625" style="142" customWidth="1"/>
    <col min="4" max="4" width="15.125" style="142" customWidth="1"/>
    <col min="5" max="5" width="9.75390625" style="142" customWidth="1"/>
    <col min="6" max="6" width="9.75390625" style="142" bestFit="1" customWidth="1"/>
    <col min="7" max="16384" width="7.875" style="142" customWidth="1"/>
  </cols>
  <sheetData>
    <row r="1" spans="1:6" ht="25.5" customHeight="1">
      <c r="A1" s="294" t="s">
        <v>93</v>
      </c>
      <c r="B1" s="294"/>
      <c r="C1" s="294"/>
      <c r="D1" s="294"/>
      <c r="E1" s="294"/>
      <c r="F1" s="294"/>
    </row>
    <row r="2" spans="1:6" ht="15.75">
      <c r="A2" s="143"/>
      <c r="B2" s="143"/>
      <c r="C2" s="143"/>
      <c r="D2" s="248"/>
      <c r="E2" s="248"/>
      <c r="F2" s="143"/>
    </row>
    <row r="3" spans="1:6" s="140" customFormat="1" ht="28.5" customHeight="1">
      <c r="A3" s="253"/>
      <c r="B3" s="249" t="s">
        <v>44</v>
      </c>
      <c r="C3" s="250"/>
      <c r="D3" s="249" t="s">
        <v>94</v>
      </c>
      <c r="E3" s="250"/>
      <c r="F3" s="144"/>
    </row>
    <row r="4" spans="1:6" s="141" customFormat="1" ht="30" customHeight="1">
      <c r="A4" s="253"/>
      <c r="B4" s="145" t="s">
        <v>95</v>
      </c>
      <c r="C4" s="145" t="s">
        <v>18</v>
      </c>
      <c r="D4" s="145" t="s">
        <v>95</v>
      </c>
      <c r="E4" s="145" t="s">
        <v>18</v>
      </c>
      <c r="F4" s="144"/>
    </row>
    <row r="5" spans="1:7" s="141" customFormat="1" ht="27.75" customHeight="1">
      <c r="A5" s="146" t="s">
        <v>96</v>
      </c>
      <c r="B5" s="147">
        <f>'[2]Sheet1'!$B7</f>
        <v>276089.0295</v>
      </c>
      <c r="C5" s="148">
        <f>'[2]Sheet1'!$C7</f>
        <v>7.81</v>
      </c>
      <c r="D5" s="149">
        <f>'[2]Sheet1'!$D7</f>
        <v>128497.9137</v>
      </c>
      <c r="E5" s="150">
        <f>'[2]Sheet1'!$E7</f>
        <v>6.88</v>
      </c>
      <c r="F5" s="151"/>
      <c r="G5" s="152"/>
    </row>
    <row r="6" spans="1:8" s="140" customFormat="1" ht="27.75" customHeight="1">
      <c r="A6" s="153" t="s">
        <v>97</v>
      </c>
      <c r="B6" s="147">
        <f>'[2]Sheet1'!$B8</f>
        <v>21937.0325</v>
      </c>
      <c r="C6" s="148">
        <f>'[2]Sheet1'!$C8</f>
        <v>-17.9711013407152</v>
      </c>
      <c r="D6" s="149">
        <f>'[2]Sheet1'!$D8</f>
        <v>21937.0325</v>
      </c>
      <c r="E6" s="150">
        <f>'[2]Sheet1'!$E8</f>
        <v>-17.9711013407152</v>
      </c>
      <c r="F6" s="151"/>
      <c r="G6" s="152"/>
      <c r="H6" s="141"/>
    </row>
    <row r="7" spans="1:8" s="140" customFormat="1" ht="27.75" customHeight="1">
      <c r="A7" s="153" t="s">
        <v>98</v>
      </c>
      <c r="B7" s="147">
        <f>'[2]Sheet1'!$B9</f>
        <v>108377.2928</v>
      </c>
      <c r="C7" s="148">
        <f>'[2]Sheet1'!$C9</f>
        <v>3.89080037633297</v>
      </c>
      <c r="D7" s="149">
        <f>'[2]Sheet1'!$D9</f>
        <v>59812.2277</v>
      </c>
      <c r="E7" s="150">
        <f>'[2]Sheet1'!$E9</f>
        <v>-1.09799558138308</v>
      </c>
      <c r="F7" s="151"/>
      <c r="G7" s="152"/>
      <c r="H7" s="141"/>
    </row>
    <row r="8" spans="1:8" s="140" customFormat="1" ht="27.75" customHeight="1">
      <c r="A8" s="153" t="s">
        <v>99</v>
      </c>
      <c r="B8" s="147">
        <f>'[2]Sheet1'!$B10</f>
        <v>11150.858</v>
      </c>
      <c r="C8" s="148">
        <f>'[2]Sheet1'!$C10</f>
        <v>56.2174525317608</v>
      </c>
      <c r="D8" s="149">
        <f>'[2]Sheet1'!$D10</f>
        <v>7012.8307</v>
      </c>
      <c r="E8" s="150">
        <f>'[2]Sheet1'!$E10</f>
        <v>179.343304718642</v>
      </c>
      <c r="F8" s="151"/>
      <c r="G8" s="152"/>
      <c r="H8" s="141"/>
    </row>
    <row r="9" spans="1:8" s="140" customFormat="1" ht="27.75" customHeight="1">
      <c r="A9" s="153" t="s">
        <v>100</v>
      </c>
      <c r="B9" s="147">
        <f>'[2]Sheet1'!$B11</f>
        <v>5399.538</v>
      </c>
      <c r="C9" s="148">
        <f>'[2]Sheet1'!$C11</f>
        <v>2.46973183653995</v>
      </c>
      <c r="D9" s="149">
        <f>'[2]Sheet1'!$D11</f>
        <v>1051.1553</v>
      </c>
      <c r="E9" s="150">
        <f>'[2]Sheet1'!$E11</f>
        <v>8.8725586916094</v>
      </c>
      <c r="F9" s="151"/>
      <c r="G9" s="152"/>
      <c r="H9" s="141"/>
    </row>
    <row r="10" spans="1:8" s="140" customFormat="1" ht="27.75" customHeight="1">
      <c r="A10" s="153" t="s">
        <v>101</v>
      </c>
      <c r="B10" s="147">
        <f>'[2]Sheet1'!$B12</f>
        <v>17368.3021</v>
      </c>
      <c r="C10" s="148">
        <f>'[2]Sheet1'!$C12</f>
        <v>9.80655150835338</v>
      </c>
      <c r="D10" s="149">
        <f>'[2]Sheet1'!$D12</f>
        <v>5828.012</v>
      </c>
      <c r="E10" s="150">
        <f>'[2]Sheet1'!$E12</f>
        <v>19.1507878328733</v>
      </c>
      <c r="F10" s="151"/>
      <c r="G10" s="152"/>
      <c r="H10" s="141"/>
    </row>
    <row r="11" spans="1:8" s="140" customFormat="1" ht="27.75" customHeight="1">
      <c r="A11" s="153" t="s">
        <v>102</v>
      </c>
      <c r="B11" s="147">
        <f>'[2]Sheet1'!$B13</f>
        <v>14391.97</v>
      </c>
      <c r="C11" s="148">
        <f>'[2]Sheet1'!$C13</f>
        <v>7.96190719097414</v>
      </c>
      <c r="D11" s="149">
        <f>'[2]Sheet1'!$D13</f>
        <v>3216.1698</v>
      </c>
      <c r="E11" s="150">
        <f>'[2]Sheet1'!$E13</f>
        <v>22.4988911502842</v>
      </c>
      <c r="F11" s="151"/>
      <c r="G11" s="152"/>
      <c r="H11" s="141"/>
    </row>
    <row r="12" spans="1:8" s="140" customFormat="1" ht="27.75" customHeight="1">
      <c r="A12" s="153" t="s">
        <v>103</v>
      </c>
      <c r="B12" s="147">
        <f>'[2]Sheet1'!$B14</f>
        <v>19658.804</v>
      </c>
      <c r="C12" s="148">
        <f>'[2]Sheet1'!$C14</f>
        <v>4.12301373003189</v>
      </c>
      <c r="D12" s="149">
        <f>'[2]Sheet1'!$D14</f>
        <v>3942.5354</v>
      </c>
      <c r="E12" s="150">
        <f>'[2]Sheet1'!$E14</f>
        <v>4.61288948183294</v>
      </c>
      <c r="F12" s="151"/>
      <c r="G12" s="152"/>
      <c r="H12" s="141"/>
    </row>
    <row r="13" spans="1:8" s="140" customFormat="1" ht="27.75" customHeight="1">
      <c r="A13" s="153" t="s">
        <v>104</v>
      </c>
      <c r="B13" s="147">
        <f>'[2]Sheet1'!$B15</f>
        <v>31399.718</v>
      </c>
      <c r="C13" s="148">
        <f>'[2]Sheet1'!$C15</f>
        <v>8.34587264043603</v>
      </c>
      <c r="D13" s="149">
        <f>'[2]Sheet1'!$D15</f>
        <v>9179.0538</v>
      </c>
      <c r="E13" s="150">
        <f>'[2]Sheet1'!$E15</f>
        <v>7.70032765394509</v>
      </c>
      <c r="F13" s="151"/>
      <c r="G13" s="152"/>
      <c r="H13" s="141"/>
    </row>
    <row r="14" spans="1:8" s="140" customFormat="1" ht="27.75" customHeight="1">
      <c r="A14" s="153" t="s">
        <v>105</v>
      </c>
      <c r="B14" s="147">
        <f>'[2]Sheet1'!$B16</f>
        <v>22170.8976</v>
      </c>
      <c r="C14" s="148">
        <f>'[2]Sheet1'!$C16</f>
        <v>13.7813657173022</v>
      </c>
      <c r="D14" s="149">
        <f>'[2]Sheet1'!$D16</f>
        <v>6574.6742</v>
      </c>
      <c r="E14" s="150">
        <f>'[2]Sheet1'!$E16</f>
        <v>39.8886108070466</v>
      </c>
      <c r="F14" s="151"/>
      <c r="G14" s="152"/>
      <c r="H14" s="141"/>
    </row>
    <row r="15" spans="1:8" s="140" customFormat="1" ht="27.75" customHeight="1">
      <c r="A15" s="153" t="s">
        <v>106</v>
      </c>
      <c r="B15" s="147">
        <f>'[2]Sheet1'!$B17</f>
        <v>15096.756</v>
      </c>
      <c r="C15" s="148">
        <f>'[2]Sheet1'!$C17</f>
        <v>12.6383343015348</v>
      </c>
      <c r="D15" s="149">
        <f>'[2]Sheet1'!$D17</f>
        <v>5745.2978</v>
      </c>
      <c r="E15" s="150">
        <f>'[2]Sheet1'!$E17</f>
        <v>31.4499796520488</v>
      </c>
      <c r="F15" s="151"/>
      <c r="G15" s="152"/>
      <c r="H15" s="141"/>
    </row>
    <row r="16" spans="1:8" s="140" customFormat="1" ht="27.75" customHeight="1">
      <c r="A16" s="153" t="s">
        <v>107</v>
      </c>
      <c r="B16" s="147">
        <f>'[2]Sheet1'!$B18</f>
        <v>2984.3625</v>
      </c>
      <c r="C16" s="298">
        <f>'[2]Sheet1'!$C18</f>
        <v>9.30129285086435</v>
      </c>
      <c r="D16" s="296">
        <f>'[2]Sheet1'!$D18</f>
        <v>824.0821</v>
      </c>
      <c r="E16" s="299">
        <f>'[2]Sheet1'!$E18</f>
        <v>27.1935577324821</v>
      </c>
      <c r="F16" s="151"/>
      <c r="G16" s="152"/>
      <c r="H16" s="141"/>
    </row>
    <row r="17" spans="1:8" s="140" customFormat="1" ht="27.75" customHeight="1">
      <c r="A17" s="154" t="s">
        <v>261</v>
      </c>
      <c r="B17" s="295">
        <f>'[2]Sheet1'!$B19</f>
        <v>2391.49</v>
      </c>
      <c r="C17" s="298" t="s">
        <v>258</v>
      </c>
      <c r="D17" s="297">
        <f>'[2]Sheet1'!$D19</f>
        <v>3374.8424</v>
      </c>
      <c r="E17" s="216" t="s">
        <v>258</v>
      </c>
      <c r="F17" s="151"/>
      <c r="G17" s="152"/>
      <c r="H17" s="141"/>
    </row>
    <row r="18" spans="1:6" ht="15.75">
      <c r="A18" s="251" t="s">
        <v>108</v>
      </c>
      <c r="B18" s="251"/>
      <c r="C18" s="251"/>
      <c r="D18" s="252"/>
      <c r="E18" s="252"/>
      <c r="F18" s="252"/>
    </row>
  </sheetData>
  <sheetProtection/>
  <mergeCells count="6">
    <mergeCell ref="A1:F1"/>
    <mergeCell ref="D2:E2"/>
    <mergeCell ref="B3:C3"/>
    <mergeCell ref="D3:E3"/>
    <mergeCell ref="A18:F18"/>
    <mergeCell ref="A3:A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F10" sqref="F10"/>
    </sheetView>
  </sheetViews>
  <sheetFormatPr defaultColWidth="8.00390625" defaultRowHeight="14.25"/>
  <cols>
    <col min="1" max="1" width="37.75390625" style="0" customWidth="1"/>
    <col min="2" max="2" width="15.625" style="0" customWidth="1"/>
    <col min="3" max="3" width="7.625" style="0" bestFit="1" customWidth="1"/>
    <col min="4" max="4" width="6.00390625" style="24" bestFit="1" customWidth="1"/>
  </cols>
  <sheetData>
    <row r="1" spans="1:4" ht="24.75">
      <c r="A1" s="291" t="s">
        <v>27</v>
      </c>
      <c r="B1" s="291"/>
      <c r="C1" s="132"/>
      <c r="D1" s="132"/>
    </row>
    <row r="3" spans="1:2" ht="17.25">
      <c r="A3" s="55"/>
      <c r="B3" s="133"/>
    </row>
    <row r="4" spans="1:4" ht="24.75" customHeight="1">
      <c r="A4" s="134" t="s">
        <v>52</v>
      </c>
      <c r="B4" s="120" t="s">
        <v>18</v>
      </c>
      <c r="D4"/>
    </row>
    <row r="5" spans="1:2" s="23" customFormat="1" ht="23.25" customHeight="1">
      <c r="A5" s="135" t="s">
        <v>109</v>
      </c>
      <c r="B5" s="136">
        <f>'[7]T034925_1'!$E6</f>
        <v>11.1</v>
      </c>
    </row>
    <row r="6" spans="1:2" s="23" customFormat="1" ht="23.25" customHeight="1">
      <c r="A6" s="137" t="s">
        <v>110</v>
      </c>
      <c r="B6" s="136" t="str">
        <f>'[7]T034925_1'!$E7</f>
        <v>  </v>
      </c>
    </row>
    <row r="7" spans="1:2" s="23" customFormat="1" ht="23.25" customHeight="1">
      <c r="A7" s="137" t="s">
        <v>111</v>
      </c>
      <c r="B7" s="136">
        <f>'[7]T034925_1'!$E8</f>
        <v>-34.4</v>
      </c>
    </row>
    <row r="8" spans="1:2" s="23" customFormat="1" ht="23.25" customHeight="1">
      <c r="A8" s="137" t="s">
        <v>112</v>
      </c>
      <c r="B8" s="136">
        <f>'[7]T034925_1'!$E9</f>
        <v>34</v>
      </c>
    </row>
    <row r="9" spans="1:2" s="23" customFormat="1" ht="23.25" customHeight="1">
      <c r="A9" s="137" t="s">
        <v>113</v>
      </c>
      <c r="B9" s="136">
        <f>'[7]T034925_1'!$E10</f>
        <v>18.4</v>
      </c>
    </row>
    <row r="10" spans="1:2" s="23" customFormat="1" ht="23.25" customHeight="1">
      <c r="A10" s="137" t="s">
        <v>114</v>
      </c>
      <c r="B10" s="136" t="str">
        <f>'[7]T034925_1'!$E11</f>
        <v>  </v>
      </c>
    </row>
    <row r="11" spans="1:2" s="23" customFormat="1" ht="23.25" customHeight="1">
      <c r="A11" s="137" t="s">
        <v>115</v>
      </c>
      <c r="B11" s="136">
        <f>'[7]T034925_1'!$E12</f>
        <v>74.3</v>
      </c>
    </row>
    <row r="12" spans="1:2" s="23" customFormat="1" ht="23.25" customHeight="1">
      <c r="A12" s="137" t="s">
        <v>116</v>
      </c>
      <c r="B12" s="136">
        <f>'[7]T034925_1'!$E13</f>
        <v>10.4</v>
      </c>
    </row>
    <row r="13" spans="1:2" s="23" customFormat="1" ht="23.25" customHeight="1">
      <c r="A13" s="137" t="s">
        <v>117</v>
      </c>
      <c r="B13" s="136" t="str">
        <f>'[7]T034925_1'!$E14</f>
        <v>  </v>
      </c>
    </row>
    <row r="14" spans="1:2" s="23" customFormat="1" ht="23.25" customHeight="1">
      <c r="A14" s="137" t="s">
        <v>118</v>
      </c>
      <c r="B14" s="136">
        <f>'[7]T034925_1'!$E15</f>
        <v>-0.5</v>
      </c>
    </row>
    <row r="15" spans="1:2" s="23" customFormat="1" ht="23.25" customHeight="1">
      <c r="A15" s="137" t="s">
        <v>119</v>
      </c>
      <c r="B15" s="136">
        <f>'[7]T034925_1'!$E16</f>
        <v>16.6</v>
      </c>
    </row>
    <row r="16" spans="1:2" s="23" customFormat="1" ht="23.25" customHeight="1">
      <c r="A16" s="137" t="s">
        <v>120</v>
      </c>
      <c r="B16" s="136">
        <f>'[7]T034925_1'!$E17</f>
        <v>7.4</v>
      </c>
    </row>
    <row r="17" spans="1:2" s="23" customFormat="1" ht="23.25" customHeight="1">
      <c r="A17" s="137" t="s">
        <v>121</v>
      </c>
      <c r="B17" s="136" t="str">
        <f>'[7]T034925_1'!$E18</f>
        <v>  </v>
      </c>
    </row>
    <row r="18" spans="1:4" s="23" customFormat="1" ht="22.5" customHeight="1">
      <c r="A18" s="137" t="s">
        <v>122</v>
      </c>
      <c r="B18" s="136">
        <f>'[7]T034925_1'!$E19</f>
        <v>-18.2</v>
      </c>
      <c r="C18"/>
      <c r="D18" s="24"/>
    </row>
    <row r="19" spans="1:5" ht="22.5" customHeight="1">
      <c r="A19" s="137" t="s">
        <v>123</v>
      </c>
      <c r="B19" s="136">
        <f>'[7]T034925_1'!$E20</f>
        <v>16.3</v>
      </c>
      <c r="E19" s="23"/>
    </row>
    <row r="20" spans="1:5" ht="22.5" customHeight="1">
      <c r="A20" s="137" t="s">
        <v>124</v>
      </c>
      <c r="B20" s="136">
        <f>'[7]T034925_1'!$E21</f>
        <v>-92.5</v>
      </c>
      <c r="E20" s="23"/>
    </row>
    <row r="21" spans="1:5" ht="22.5" customHeight="1">
      <c r="A21" s="137" t="s">
        <v>125</v>
      </c>
      <c r="B21" s="136">
        <f>'[7]T034925_1'!$E22</f>
        <v>6.7</v>
      </c>
      <c r="E21" s="23"/>
    </row>
    <row r="22" spans="1:5" ht="22.5" customHeight="1">
      <c r="A22" s="137" t="s">
        <v>126</v>
      </c>
      <c r="B22" s="136">
        <f>'[7]T034925_1'!$E23</f>
        <v>-7.3</v>
      </c>
      <c r="E22" s="23"/>
    </row>
    <row r="23" spans="1:5" s="42" customFormat="1" ht="22.5" customHeight="1">
      <c r="A23" s="137" t="s">
        <v>127</v>
      </c>
      <c r="B23" s="136">
        <f>'[7]T034925_1'!$E26</f>
        <v>-27.6</v>
      </c>
      <c r="C23"/>
      <c r="D23" s="24"/>
      <c r="E23" s="23"/>
    </row>
    <row r="24" spans="1:5" s="42" customFormat="1" ht="22.5" customHeight="1">
      <c r="A24" s="137" t="s">
        <v>128</v>
      </c>
      <c r="B24" s="136">
        <f>'[7]T034925_1'!$E27</f>
        <v>-22.1</v>
      </c>
      <c r="C24"/>
      <c r="D24" s="24"/>
      <c r="E24" s="23"/>
    </row>
    <row r="25" spans="1:5" s="42" customFormat="1" ht="22.5" customHeight="1">
      <c r="A25" s="137" t="s">
        <v>129</v>
      </c>
      <c r="B25" s="136">
        <f>'[7]T034925_1'!$E28</f>
        <v>-14.2</v>
      </c>
      <c r="C25"/>
      <c r="D25" s="24"/>
      <c r="E25" s="23"/>
    </row>
    <row r="26" spans="1:5" ht="22.5" customHeight="1">
      <c r="A26" s="137" t="s">
        <v>130</v>
      </c>
      <c r="B26" s="136">
        <f>'[7]T034925_1'!$E29</f>
        <v>53.3</v>
      </c>
      <c r="E26" s="23"/>
    </row>
    <row r="27" spans="1:5" ht="17.25">
      <c r="A27" s="137" t="s">
        <v>131</v>
      </c>
      <c r="B27" s="136" t="str">
        <f>'[7]T034925_1'!$E30</f>
        <v>  </v>
      </c>
      <c r="E27" s="23"/>
    </row>
    <row r="28" spans="1:5" ht="17.25">
      <c r="A28" s="137" t="s">
        <v>132</v>
      </c>
      <c r="B28" s="136">
        <f>'[7]T034925_1'!$E31</f>
        <v>15.7</v>
      </c>
      <c r="E28" s="23"/>
    </row>
    <row r="29" spans="1:5" ht="17.25">
      <c r="A29" s="137" t="s">
        <v>133</v>
      </c>
      <c r="B29" s="136">
        <f>'[7]T034925_1'!$E32</f>
        <v>92.3</v>
      </c>
      <c r="E29" s="23"/>
    </row>
    <row r="30" spans="1:5" ht="17.25">
      <c r="A30" s="137" t="s">
        <v>134</v>
      </c>
      <c r="B30" s="136">
        <f>'[7]T034925_1'!$E33</f>
        <v>-43.6</v>
      </c>
      <c r="E30" s="23"/>
    </row>
    <row r="31" spans="1:5" ht="17.25">
      <c r="A31" s="138" t="s">
        <v>135</v>
      </c>
      <c r="B31" s="136">
        <f>'[7]T034925_1'!$E34</f>
        <v>34.4</v>
      </c>
      <c r="E31" s="23"/>
    </row>
    <row r="32" ht="17.25">
      <c r="A32" s="137" t="s">
        <v>136</v>
      </c>
    </row>
    <row r="33" spans="1:2" ht="17.25">
      <c r="A33" s="50" t="s">
        <v>137</v>
      </c>
      <c r="B33" s="136">
        <v>-38.37375178316691</v>
      </c>
    </row>
    <row r="34" spans="1:2" ht="17.25">
      <c r="A34" s="50" t="s">
        <v>138</v>
      </c>
      <c r="B34" s="136">
        <v>-32.147389389703164</v>
      </c>
    </row>
    <row r="35" spans="1:2" ht="17.25">
      <c r="A35" s="50" t="s">
        <v>139</v>
      </c>
      <c r="B35" s="136">
        <v>63.42710997442455</v>
      </c>
    </row>
    <row r="36" spans="1:2" ht="17.25">
      <c r="A36" s="50" t="s">
        <v>140</v>
      </c>
      <c r="B36" s="136">
        <v>42.6603032620516</v>
      </c>
    </row>
    <row r="37" spans="1:2" ht="17.25">
      <c r="A37" s="50" t="s">
        <v>141</v>
      </c>
      <c r="B37" s="136">
        <v>97.26027397260273</v>
      </c>
    </row>
    <row r="38" spans="1:2" ht="17.25">
      <c r="A38" s="50" t="s">
        <v>142</v>
      </c>
      <c r="B38" s="217">
        <v>51.98874829564855</v>
      </c>
    </row>
    <row r="39" spans="1:2" ht="17.25">
      <c r="A39" s="139"/>
      <c r="B39" s="136"/>
    </row>
  </sheetData>
  <sheetProtection/>
  <mergeCells count="1">
    <mergeCell ref="A1:B1"/>
  </mergeCells>
  <printOptions horizontalCentered="1"/>
  <pageMargins left="0.67" right="0.75" top="0.87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:D1"/>
    </sheetView>
  </sheetViews>
  <sheetFormatPr defaultColWidth="8.00390625" defaultRowHeight="14.25"/>
  <cols>
    <col min="1" max="1" width="25.50390625" style="0" customWidth="1"/>
    <col min="2" max="2" width="12.75390625" style="115" customWidth="1"/>
    <col min="3" max="3" width="16.75390625" style="0" customWidth="1"/>
    <col min="4" max="4" width="13.625" style="0" customWidth="1"/>
    <col min="5" max="5" width="9.125" style="0" customWidth="1"/>
    <col min="6" max="6" width="8.125" style="0" customWidth="1"/>
  </cols>
  <sheetData>
    <row r="1" spans="1:6" ht="24.75">
      <c r="A1" s="300" t="s">
        <v>143</v>
      </c>
      <c r="B1" s="300"/>
      <c r="C1" s="300"/>
      <c r="D1" s="300"/>
      <c r="E1" s="116"/>
      <c r="F1" s="116"/>
    </row>
    <row r="2" spans="1:6" ht="17.25">
      <c r="A2" s="55"/>
      <c r="B2" s="25"/>
      <c r="C2" s="55"/>
      <c r="D2" s="117"/>
      <c r="E2" s="118"/>
      <c r="F2" s="118"/>
    </row>
    <row r="3" spans="1:4" ht="36.75" customHeight="1">
      <c r="A3" s="57" t="s">
        <v>144</v>
      </c>
      <c r="B3" s="57" t="s">
        <v>145</v>
      </c>
      <c r="C3" s="119" t="s">
        <v>146</v>
      </c>
      <c r="D3" s="120" t="s">
        <v>18</v>
      </c>
    </row>
    <row r="4" spans="1:4" s="51" customFormat="1" ht="28.5" customHeight="1">
      <c r="A4" s="121" t="s">
        <v>147</v>
      </c>
      <c r="B4" s="122" t="s">
        <v>20</v>
      </c>
      <c r="C4" s="123">
        <f>'[9]1、X40039_2021年2月'!$C5/10000</f>
        <v>26.3419</v>
      </c>
      <c r="D4" s="124">
        <f>'[9]1、X40039_2021年2月'!$E5</f>
        <v>53.3</v>
      </c>
    </row>
    <row r="5" spans="1:7" ht="28.5" customHeight="1">
      <c r="A5" s="125" t="s">
        <v>148</v>
      </c>
      <c r="B5" s="126" t="s">
        <v>20</v>
      </c>
      <c r="C5" s="123">
        <f>'[9]1、X40039_2021年2月'!$C6/10000</f>
        <v>20.6147</v>
      </c>
      <c r="D5" s="124">
        <f>'[9]1、X40039_2021年2月'!$E6</f>
        <v>45.5</v>
      </c>
      <c r="F5" s="51"/>
      <c r="G5" s="51"/>
    </row>
    <row r="6" spans="1:7" ht="28.5" customHeight="1">
      <c r="A6" s="125" t="s">
        <v>149</v>
      </c>
      <c r="B6" s="127" t="s">
        <v>20</v>
      </c>
      <c r="C6" s="123">
        <f>'[9]1、X40039_2021年2月'!$C7/10000</f>
        <v>2.5856</v>
      </c>
      <c r="D6" s="124">
        <f>'[9]1、X40039_2021年2月'!$E7</f>
        <v>355.9</v>
      </c>
      <c r="F6" s="51"/>
      <c r="G6" s="51"/>
    </row>
    <row r="7" spans="1:4" s="51" customFormat="1" ht="28.5" customHeight="1">
      <c r="A7" s="128" t="s">
        <v>30</v>
      </c>
      <c r="B7" s="129" t="s">
        <v>31</v>
      </c>
      <c r="C7" s="123">
        <f>'[9]1、X40039_2021年2月'!$C8/10000</f>
        <v>47.5524</v>
      </c>
      <c r="D7" s="124">
        <f>'[9]1、X40039_2021年2月'!$E8</f>
        <v>92.6</v>
      </c>
    </row>
    <row r="8" spans="1:7" ht="28.5" customHeight="1">
      <c r="A8" s="125" t="s">
        <v>148</v>
      </c>
      <c r="B8" s="127" t="s">
        <v>31</v>
      </c>
      <c r="C8" s="123">
        <f>'[9]1、X40039_2021年2月'!$C9/10000</f>
        <v>47.3263</v>
      </c>
      <c r="D8" s="124">
        <f>'[9]1、X40039_2021年2月'!$E9</f>
        <v>84.18</v>
      </c>
      <c r="F8" s="51"/>
      <c r="G8" s="51"/>
    </row>
    <row r="9" spans="1:7" ht="28.5" customHeight="1">
      <c r="A9" s="128" t="s">
        <v>32</v>
      </c>
      <c r="B9" s="129" t="s">
        <v>20</v>
      </c>
      <c r="C9" s="123">
        <f>'[9]1、X40039_2021年2月'!$C10/10000</f>
        <v>28.8913</v>
      </c>
      <c r="D9" s="124">
        <f>'[9]1、X40039_2021年2月'!$E10</f>
        <v>105.1</v>
      </c>
      <c r="F9" s="51"/>
      <c r="G9" s="51"/>
    </row>
    <row r="10" spans="1:4" s="51" customFormat="1" ht="28.5" customHeight="1">
      <c r="A10" s="125" t="s">
        <v>148</v>
      </c>
      <c r="B10" s="127" t="s">
        <v>20</v>
      </c>
      <c r="C10" s="123">
        <f>'[9]1、X40039_2021年2月'!$C11/10000</f>
        <v>28.271</v>
      </c>
      <c r="D10" s="124">
        <f>'[9]1、X40039_2021年2月'!$E11</f>
        <v>89.86</v>
      </c>
    </row>
    <row r="11" spans="1:8" ht="28.5" customHeight="1">
      <c r="A11" s="128" t="s">
        <v>150</v>
      </c>
      <c r="B11" s="129" t="s">
        <v>31</v>
      </c>
      <c r="C11" s="123">
        <f>'[9]1、X40039_2021年2月'!$C12/10000</f>
        <v>2258.2586</v>
      </c>
      <c r="D11" s="124">
        <f>'[9]1、X40039_2021年2月'!$E12</f>
        <v>15.2</v>
      </c>
      <c r="F11" s="51"/>
      <c r="G11" s="51"/>
      <c r="H11" s="51"/>
    </row>
    <row r="12" spans="1:8" ht="28.5" customHeight="1">
      <c r="A12" s="125" t="s">
        <v>148</v>
      </c>
      <c r="B12" s="127" t="s">
        <v>31</v>
      </c>
      <c r="C12" s="123">
        <f>'[9]1、X40039_2021年2月'!$C13/10000</f>
        <v>1775.8661</v>
      </c>
      <c r="D12" s="124">
        <f>'[9]1、X40039_2021年2月'!$E13</f>
        <v>9.92</v>
      </c>
      <c r="F12" s="51"/>
      <c r="G12" s="51"/>
      <c r="H12" s="51"/>
    </row>
    <row r="13" spans="1:4" s="51" customFormat="1" ht="28.5" customHeight="1">
      <c r="A13" s="128" t="s">
        <v>151</v>
      </c>
      <c r="B13" s="129" t="s">
        <v>31</v>
      </c>
      <c r="C13" s="123">
        <f>'[9]1、X40039_2021年2月'!$C14/10000</f>
        <v>42.5747</v>
      </c>
      <c r="D13" s="124">
        <f>'[9]1、X40039_2021年2月'!$E14</f>
        <v>115.4</v>
      </c>
    </row>
    <row r="14" spans="1:8" ht="28.5" customHeight="1">
      <c r="A14" s="125" t="s">
        <v>148</v>
      </c>
      <c r="B14" s="127" t="s">
        <v>31</v>
      </c>
      <c r="C14" s="123">
        <f>'[9]1、X40039_2021年2月'!$C15/10000</f>
        <v>39.4997</v>
      </c>
      <c r="D14" s="124">
        <f>'[9]1、X40039_2021年2月'!$E15</f>
        <v>24.73</v>
      </c>
      <c r="F14" s="51"/>
      <c r="G14" s="51"/>
      <c r="H14" s="51"/>
    </row>
    <row r="15" spans="1:8" ht="28.5" customHeight="1">
      <c r="A15" s="128" t="s">
        <v>152</v>
      </c>
      <c r="B15" s="129" t="s">
        <v>31</v>
      </c>
      <c r="C15" s="123">
        <f>'[9]1、X40039_2021年2月'!$C16/10000</f>
        <v>36.7268</v>
      </c>
      <c r="D15" s="124">
        <f>'[9]1、X40039_2021年2月'!$E16</f>
        <v>2.2</v>
      </c>
      <c r="F15" s="51"/>
      <c r="G15" s="51"/>
      <c r="H15" s="51"/>
    </row>
    <row r="16" spans="1:7" ht="28.5" customHeight="1">
      <c r="A16" s="125" t="s">
        <v>148</v>
      </c>
      <c r="B16" s="127" t="s">
        <v>31</v>
      </c>
      <c r="C16" s="123">
        <f>'[9]1、X40039_2021年2月'!$C17/10000</f>
        <v>23.0673</v>
      </c>
      <c r="D16" s="124">
        <f>'[9]1、X40039_2021年2月'!$E17</f>
        <v>-19.28</v>
      </c>
      <c r="F16" s="51"/>
      <c r="G16" s="51"/>
    </row>
    <row r="17" spans="1:7" ht="28.5" customHeight="1">
      <c r="A17" s="128" t="s">
        <v>153</v>
      </c>
      <c r="B17" s="129" t="s">
        <v>31</v>
      </c>
      <c r="C17" s="123">
        <f>'[9]1、X40039_2021年2月'!$C22/10000</f>
        <v>89.6498</v>
      </c>
      <c r="D17" s="124">
        <f>'[9]1、X40039_2021年2月'!$E22</f>
        <v>-14.4</v>
      </c>
      <c r="F17" s="51"/>
      <c r="G17" s="51"/>
    </row>
    <row r="18" spans="1:7" ht="28.5" customHeight="1">
      <c r="A18" s="130" t="s">
        <v>148</v>
      </c>
      <c r="B18" s="131" t="s">
        <v>31</v>
      </c>
      <c r="C18" s="209">
        <f>'[9]1、X40039_2021年2月'!$C23/10000</f>
        <v>43.4223</v>
      </c>
      <c r="D18" s="210">
        <f>'[9]1、X40039_2021年2月'!$E23</f>
        <v>-31.3</v>
      </c>
      <c r="F18" s="51"/>
      <c r="G18" s="51"/>
    </row>
    <row r="19" spans="1:4" ht="17.25">
      <c r="A19" s="55"/>
      <c r="B19" s="25"/>
      <c r="C19" s="55"/>
      <c r="D19" s="55"/>
    </row>
    <row r="20" spans="1:4" ht="17.25">
      <c r="A20" s="55"/>
      <c r="B20" s="25"/>
      <c r="C20" s="55"/>
      <c r="D20" s="55"/>
    </row>
    <row r="21" spans="1:4" ht="17.25">
      <c r="A21" s="55"/>
      <c r="B21" s="25"/>
      <c r="C21" s="55"/>
      <c r="D21" s="55"/>
    </row>
    <row r="22" spans="1:4" ht="17.25">
      <c r="A22" s="55"/>
      <c r="B22" s="25"/>
      <c r="C22" s="55"/>
      <c r="D22" s="55"/>
    </row>
    <row r="23" spans="1:4" ht="17.25">
      <c r="A23" s="55"/>
      <c r="B23" s="25"/>
      <c r="C23" s="55"/>
      <c r="D23" s="55"/>
    </row>
    <row r="24" spans="1:4" ht="17.25">
      <c r="A24" s="55"/>
      <c r="B24" s="25"/>
      <c r="C24" s="55"/>
      <c r="D24" s="55"/>
    </row>
    <row r="25" spans="1:4" ht="17.25">
      <c r="A25" s="55"/>
      <c r="B25" s="25"/>
      <c r="C25" s="55"/>
      <c r="D25" s="55"/>
    </row>
    <row r="26" spans="1:4" ht="17.25">
      <c r="A26" s="55"/>
      <c r="B26" s="25"/>
      <c r="C26" s="55"/>
      <c r="D26" s="55"/>
    </row>
    <row r="27" spans="1:4" ht="17.25">
      <c r="A27" s="55"/>
      <c r="B27" s="25"/>
      <c r="C27" s="55"/>
      <c r="D27" s="55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D1"/>
    </sheetView>
  </sheetViews>
  <sheetFormatPr defaultColWidth="8.00390625" defaultRowHeight="14.25"/>
  <cols>
    <col min="1" max="1" width="26.875" style="0" customWidth="1"/>
    <col min="2" max="2" width="12.125" style="0" customWidth="1"/>
    <col min="3" max="3" width="15.125" style="0" customWidth="1"/>
    <col min="4" max="4" width="11.50390625" style="0" customWidth="1"/>
  </cols>
  <sheetData>
    <row r="1" spans="1:4" ht="19.5" customHeight="1">
      <c r="A1" s="301" t="s">
        <v>154</v>
      </c>
      <c r="B1" s="301"/>
      <c r="C1" s="302"/>
      <c r="D1" s="302"/>
    </row>
    <row r="2" spans="1:4" ht="15.75">
      <c r="A2" s="94"/>
      <c r="B2" s="94"/>
      <c r="C2" s="94"/>
      <c r="D2" s="94"/>
    </row>
    <row r="3" spans="1:4" ht="17.25">
      <c r="A3" s="254"/>
      <c r="B3" s="254"/>
      <c r="C3" s="254"/>
      <c r="D3" s="95"/>
    </row>
    <row r="4" spans="1:4" ht="24" customHeight="1">
      <c r="A4" s="96" t="s">
        <v>52</v>
      </c>
      <c r="B4" s="96" t="s">
        <v>145</v>
      </c>
      <c r="C4" s="84" t="s">
        <v>155</v>
      </c>
      <c r="D4" s="85" t="s">
        <v>156</v>
      </c>
    </row>
    <row r="5" spans="1:4" ht="24.75" customHeight="1">
      <c r="A5" s="223" t="s">
        <v>157</v>
      </c>
      <c r="B5" s="97" t="s">
        <v>20</v>
      </c>
      <c r="C5" s="98">
        <f>'[3]Sheet1'!B21/10000</f>
        <v>268.9394352568178</v>
      </c>
      <c r="D5" s="99">
        <f>ROUND('[3]Sheet1'!D21,1)</f>
        <v>24.4</v>
      </c>
    </row>
    <row r="6" spans="1:4" ht="24.75" customHeight="1">
      <c r="A6" s="100" t="s">
        <v>158</v>
      </c>
      <c r="B6" s="101" t="s">
        <v>20</v>
      </c>
      <c r="C6" s="102"/>
      <c r="D6" s="103"/>
    </row>
    <row r="7" spans="1:4" ht="24.75" customHeight="1">
      <c r="A7" s="104" t="s">
        <v>159</v>
      </c>
      <c r="B7" s="101" t="s">
        <v>20</v>
      </c>
      <c r="C7" s="102">
        <f>'[3]Sheet1'!B23/10000</f>
        <v>233.63360774118803</v>
      </c>
      <c r="D7" s="103">
        <f>ROUND('[3]Sheet1'!D23,1)</f>
        <v>25.4</v>
      </c>
    </row>
    <row r="8" spans="1:4" ht="24.75" customHeight="1">
      <c r="A8" s="104" t="s">
        <v>160</v>
      </c>
      <c r="B8" s="101" t="s">
        <v>20</v>
      </c>
      <c r="C8" s="102">
        <f>'[3]Sheet1'!B24/10000</f>
        <v>35.30582751562977</v>
      </c>
      <c r="D8" s="103">
        <f>ROUND('[3]Sheet1'!D24,1)</f>
        <v>17.9</v>
      </c>
    </row>
    <row r="9" spans="1:4" ht="24.75" customHeight="1">
      <c r="A9" s="100" t="s">
        <v>161</v>
      </c>
      <c r="B9" s="101" t="s">
        <v>20</v>
      </c>
      <c r="C9" s="102"/>
      <c r="D9" s="103"/>
    </row>
    <row r="10" spans="1:4" ht="24.75" customHeight="1">
      <c r="A10" s="104" t="s">
        <v>162</v>
      </c>
      <c r="B10" s="101" t="s">
        <v>20</v>
      </c>
      <c r="C10" s="102">
        <f>'[3]Sheet1'!B26/10000</f>
        <v>238.1095092990995</v>
      </c>
      <c r="D10" s="103">
        <f>ROUND('[3]Sheet1'!D26,1)</f>
        <v>20.9</v>
      </c>
    </row>
    <row r="11" spans="1:4" ht="24.75" customHeight="1">
      <c r="A11" s="105" t="s">
        <v>163</v>
      </c>
      <c r="B11" s="106" t="s">
        <v>262</v>
      </c>
      <c r="C11" s="107">
        <f>'[3]Sheet1'!B27/10000</f>
        <v>30.829925957718306</v>
      </c>
      <c r="D11" s="108">
        <f>ROUND('[3]Sheet1'!D27,1)</f>
        <v>59.3</v>
      </c>
    </row>
    <row r="12" spans="1:4" ht="24.75" customHeight="1">
      <c r="A12" s="232" t="s">
        <v>282</v>
      </c>
      <c r="B12" s="101"/>
      <c r="C12" s="255" t="s">
        <v>289</v>
      </c>
      <c r="D12" s="256"/>
    </row>
    <row r="13" spans="1:5" ht="24.75" customHeight="1">
      <c r="A13" s="109" t="s">
        <v>283</v>
      </c>
      <c r="B13" s="101" t="s">
        <v>284</v>
      </c>
      <c r="C13" s="257"/>
      <c r="D13" s="258"/>
      <c r="E13" s="24"/>
    </row>
    <row r="14" spans="1:4" ht="24.75" customHeight="1">
      <c r="A14" s="36" t="s">
        <v>285</v>
      </c>
      <c r="B14" s="110" t="s">
        <v>284</v>
      </c>
      <c r="C14" s="257"/>
      <c r="D14" s="258"/>
    </row>
    <row r="15" spans="1:4" ht="24.75" customHeight="1">
      <c r="A15" s="36" t="s">
        <v>286</v>
      </c>
      <c r="B15" s="110" t="s">
        <v>20</v>
      </c>
      <c r="C15" s="257"/>
      <c r="D15" s="258"/>
    </row>
    <row r="16" spans="1:6" ht="24.75" customHeight="1">
      <c r="A16" s="111" t="s">
        <v>287</v>
      </c>
      <c r="B16" s="105" t="s">
        <v>288</v>
      </c>
      <c r="C16" s="259"/>
      <c r="D16" s="260"/>
      <c r="F16" s="222"/>
    </row>
    <row r="17" spans="1:4" ht="17.25">
      <c r="A17" s="233" t="s">
        <v>290</v>
      </c>
      <c r="B17" s="113"/>
      <c r="C17" s="114"/>
      <c r="D17" s="114"/>
    </row>
  </sheetData>
  <sheetProtection/>
  <mergeCells count="3">
    <mergeCell ref="A1:D1"/>
    <mergeCell ref="A3:C3"/>
    <mergeCell ref="C12:D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综合研究室</cp:lastModifiedBy>
  <cp:lastPrinted>2020-05-13T08:42:50Z</cp:lastPrinted>
  <dcterms:created xsi:type="dcterms:W3CDTF">2003-01-07T10:46:14Z</dcterms:created>
  <dcterms:modified xsi:type="dcterms:W3CDTF">2021-03-26T02:16:08Z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